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95" windowWidth="18795" windowHeight="11505" activeTab="0"/>
  </bookViews>
  <sheets>
    <sheet name="Rabbit Ears Summary" sheetId="1" r:id="rId1"/>
    <sheet name="RabEars WY 2016" sheetId="2" r:id="rId2"/>
    <sheet name="RabEars WY 2015" sheetId="3" r:id="rId3"/>
    <sheet name="RabEars WY 2014" sheetId="4" r:id="rId4"/>
    <sheet name="RabEars WY 2013" sheetId="5" r:id="rId5"/>
    <sheet name="RabEars WY 2012" sheetId="6" r:id="rId6"/>
    <sheet name="RabEars WY 2011" sheetId="7" r:id="rId7"/>
    <sheet name="RabEars WY 2010" sheetId="8" r:id="rId8"/>
    <sheet name="RabEars WY 2009" sheetId="9" r:id="rId9"/>
    <sheet name="RabEars WY 2008" sheetId="10" r:id="rId10"/>
    <sheet name="RabEars WY 2007" sheetId="11" r:id="rId11"/>
    <sheet name="RabEars WY 2006" sheetId="12" r:id="rId12"/>
  </sheets>
  <definedNames>
    <definedName name="_xlnm.Print_Area" localSheetId="0">'Rabbit Ears Summary'!$A$1:$J$24</definedName>
  </definedNames>
  <calcPr fullCalcOnLoad="1"/>
</workbook>
</file>

<file path=xl/comments1.xml><?xml version="1.0" encoding="utf-8"?>
<comments xmlns="http://schemas.openxmlformats.org/spreadsheetml/2006/main">
  <authors>
    <author>Chris Landry</author>
  </authors>
  <commentList>
    <comment ref="H2" authorId="0">
      <text>
        <r>
          <rPr>
            <b/>
            <sz val="8"/>
            <rFont val="Tahoma"/>
            <family val="2"/>
          </rPr>
          <t>Chris Landry:</t>
        </r>
        <r>
          <rPr>
            <sz val="8"/>
            <rFont val="Tahoma"/>
            <family val="2"/>
          </rPr>
          <t xml:space="preserve">
Adding column F to column C and dividing by column D, to account for extra snow deposited after peak SWE.</t>
        </r>
      </text>
    </comment>
  </commentList>
</comments>
</file>

<file path=xl/sharedStrings.xml><?xml version="1.0" encoding="utf-8"?>
<sst xmlns="http://schemas.openxmlformats.org/spreadsheetml/2006/main" count="299" uniqueCount="75">
  <si>
    <t>Daily</t>
  </si>
  <si>
    <t>Period</t>
  </si>
  <si>
    <t>Date</t>
  </si>
  <si>
    <t>Peak</t>
  </si>
  <si>
    <t>Days</t>
  </si>
  <si>
    <t>Mean Loss</t>
  </si>
  <si>
    <t>Add</t>
  </si>
  <si>
    <t>Mean</t>
  </si>
  <si>
    <t>Peak SWE</t>
  </si>
  <si>
    <t>SWE</t>
  </si>
  <si>
    <t>to SAG</t>
  </si>
  <si>
    <t>Precip</t>
  </si>
  <si>
    <t>WY 2006</t>
  </si>
  <si>
    <t>WY 2007</t>
  </si>
  <si>
    <t>WY 2008</t>
  </si>
  <si>
    <t>WY 2009</t>
  </si>
  <si>
    <t>WY 2010</t>
  </si>
  <si>
    <t>WY 2011</t>
  </si>
  <si>
    <t>Means</t>
  </si>
  <si>
    <t>Rabbit Ears Snotel Snowmelt Season Summary Data</t>
  </si>
  <si>
    <t xml:space="preserve"> Wed Jan 19 09:01:03 PST 2011  NRCS National Water and Climate Center - Provisional Data - subject to revision</t>
  </si>
  <si>
    <t>Site Id</t>
  </si>
  <si>
    <t>Time (PST)</t>
  </si>
  <si>
    <t xml:space="preserve">WTEQ.I-1 (in) </t>
  </si>
  <si>
    <t xml:space="preserve">PREC.I-1 (in) </t>
  </si>
  <si>
    <t xml:space="preserve">TOBS.I-1 (degC) </t>
  </si>
  <si>
    <t xml:space="preserve">TMAX.D-1 (degC) </t>
  </si>
  <si>
    <t xml:space="preserve">TMIN.D-1 (degC) </t>
  </si>
  <si>
    <t xml:space="preserve">TAVG.D-1 (degC) </t>
  </si>
  <si>
    <t xml:space="preserve">SNWD.I-1 (in) </t>
  </si>
  <si>
    <t>mean daily loss of inches SWE</t>
  </si>
  <si>
    <t>add precip</t>
  </si>
  <si>
    <t>Mean temp</t>
  </si>
  <si>
    <t>Mean loss HS</t>
  </si>
  <si>
    <t>max daily loss of inches SWE</t>
  </si>
  <si>
    <t>number days to SAG</t>
  </si>
  <si>
    <t xml:space="preserve"> Wed Jan 19 09:06:06 PST 2011  NRCS National Water and Climate Center - Provisional Data - subject to revision</t>
  </si>
  <si>
    <t>Snow decline</t>
  </si>
  <si>
    <t xml:space="preserve"> Wed Jan 19 09:10:05 PST 2011  NRCS National Water and Climate Center - Provisional Data - subject to revision</t>
  </si>
  <si>
    <t xml:space="preserve"> Wed Jan 19 09:14:53 PST 2011  NRCS National Water and Climate Center - Provisional Data - subject to revision</t>
  </si>
  <si>
    <t xml:space="preserve"> Wed Jan 19 09:19:38 PST 2011  NRCS National Water and Climate Center - Provisional Data - subject to revision</t>
  </si>
  <si>
    <t>Adjusted</t>
  </si>
  <si>
    <t>Max</t>
  </si>
  <si>
    <t>Min</t>
  </si>
  <si>
    <t>Median</t>
  </si>
  <si>
    <t>Std Dev'n</t>
  </si>
  <si>
    <t>CV</t>
  </si>
  <si>
    <t xml:space="preserve"> Mon Jun 27 09:42:30 PDT 2011  NRCS National Water and Climate Center - Provisional Data - subject to revision</t>
  </si>
  <si>
    <t>mean loss of inches SWE</t>
  </si>
  <si>
    <t>max loss of inches SWE</t>
  </si>
  <si>
    <t>WY 2012</t>
  </si>
  <si>
    <t>Range</t>
  </si>
  <si>
    <t>Maximum</t>
  </si>
  <si>
    <t>5-Day Moving</t>
  </si>
  <si>
    <t>SBBSA</t>
  </si>
  <si>
    <t>Average of</t>
  </si>
  <si>
    <t xml:space="preserve"> DOS </t>
  </si>
  <si>
    <t>Daily Loss</t>
  </si>
  <si>
    <t>Post</t>
  </si>
  <si>
    <t>of SWE</t>
  </si>
  <si>
    <t xml:space="preserve"> Wed May 16 06:58:37 PDT 2012  NRCS National Water and Climate Center - Provisional Data - subject to revision Colorado (PST) SNOTEL Site RABBIT EARS</t>
  </si>
  <si>
    <t>Time</t>
  </si>
  <si>
    <t>&lt;&lt; added precip</t>
  </si>
  <si>
    <t>Mean temp &gt;&gt;</t>
  </si>
  <si>
    <t>Temp C</t>
  </si>
  <si>
    <t xml:space="preserve">  Colorado (PST) SNOTEL Site RABBIT EARS - NRCS National Water and Climate Center - Provisional Data - subject to revision as of Tue Jun 04 07:39:16 PDT 2013.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</si>
  <si>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2013</t>
  </si>
  <si>
    <t>%</t>
  </si>
  <si>
    <t xml:space="preserve">  Colorado (PST) SNOTEL Site RABBIT EARS - NRCS National Water and Climate Center - Provisional Data - subject to revision as of Wed Jun 18 07:19:36 PDT 2014.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</si>
  <si>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2014</t>
  </si>
  <si>
    <t>1981-2010 Median Peak SWE is 26.1" on April 28</t>
  </si>
  <si>
    <t>Colorado (PST) SNOTEL Site Rabbit Ears - NRCS National Water and Climate Center - Provisional Data - subject to revision as of Wed Jun 10 10:14:45 PDT 2015. Notes on dates - Daily sensors (e.g. TAVG.D-1) report a summary value for the previous day.  Hourly sensors (e.g. TAVG.H-1) report a summary value for the previous hour.  Instantaneous sensors (e.g. TOBS.I-1) report a single observation on the hour.</t>
  </si>
  <si>
    <t>WY 2015</t>
  </si>
  <si>
    <t>April 14</t>
  </si>
  <si>
    <t>WY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</si>
</sst>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mm\-yyyy"/>
    <numFmt numFmtId="167" formatCode="mm/dd/yy;@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 Unicode MS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35" borderId="0" xfId="0" applyFill="1" applyAlignment="1">
      <alignment/>
    </xf>
    <xf numFmtId="14" fontId="0" fillId="35" borderId="0" xfId="0" applyNumberFormat="1" applyFill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9" fontId="0" fillId="0" borderId="0" xfId="61" applyFont="1" applyAlignment="1">
      <alignment horizontal="center"/>
    </xf>
    <xf numFmtId="9" fontId="0" fillId="0" borderId="10" xfId="61" applyFont="1" applyBorder="1" applyAlignment="1">
      <alignment horizontal="center"/>
    </xf>
    <xf numFmtId="0" fontId="0" fillId="0" borderId="0" xfId="0" applyFont="1" applyAlignment="1" quotePrefix="1">
      <alignment/>
    </xf>
    <xf numFmtId="14" fontId="26" fillId="0" borderId="0" xfId="57" applyNumberFormat="1" applyFill="1">
      <alignment/>
      <protection/>
    </xf>
    <xf numFmtId="164" fontId="0" fillId="0" borderId="0" xfId="0" applyNumberFormat="1" applyFill="1" applyBorder="1" applyAlignment="1">
      <alignment horizontal="right"/>
    </xf>
    <xf numFmtId="0" fontId="5" fillId="0" borderId="0" xfId="0" applyFont="1" applyAlignment="1">
      <alignment/>
    </xf>
    <xf numFmtId="0" fontId="26" fillId="0" borderId="10" xfId="57" applyBorder="1">
      <alignment/>
      <protection/>
    </xf>
    <xf numFmtId="0" fontId="0" fillId="0" borderId="10" xfId="0" applyFont="1" applyBorder="1" applyAlignment="1">
      <alignment horizontal="center"/>
    </xf>
    <xf numFmtId="168" fontId="5" fillId="0" borderId="0" xfId="0" applyNumberFormat="1" applyFont="1" applyAlignment="1" quotePrefix="1">
      <alignment horizontal="center"/>
    </xf>
    <xf numFmtId="0" fontId="26" fillId="36" borderId="0" xfId="57" applyFill="1">
      <alignment/>
      <protection/>
    </xf>
    <xf numFmtId="9" fontId="0" fillId="0" borderId="0" xfId="61" applyFont="1" applyBorder="1" applyAlignment="1">
      <alignment horizontal="center"/>
    </xf>
    <xf numFmtId="14" fontId="26" fillId="0" borderId="10" xfId="57" applyNumberFormat="1" applyBorder="1">
      <alignment/>
      <protection/>
    </xf>
    <xf numFmtId="0" fontId="26" fillId="0" borderId="0" xfId="57" applyFill="1">
      <alignment/>
      <protection/>
    </xf>
    <xf numFmtId="14" fontId="26" fillId="36" borderId="0" xfId="57" applyNumberFormat="1" applyFill="1">
      <alignment/>
      <protection/>
    </xf>
    <xf numFmtId="0" fontId="26" fillId="0" borderId="0" xfId="57">
      <alignment/>
      <protection/>
    </xf>
    <xf numFmtId="0" fontId="26" fillId="0" borderId="0" xfId="57">
      <alignment/>
      <protection/>
    </xf>
    <xf numFmtId="14" fontId="26" fillId="0" borderId="0" xfId="57" applyNumberFormat="1">
      <alignment/>
      <protection/>
    </xf>
    <xf numFmtId="14" fontId="43" fillId="0" borderId="0" xfId="0" applyNumberFormat="1" applyFont="1" applyAlignment="1">
      <alignment vertical="center"/>
    </xf>
    <xf numFmtId="0" fontId="26" fillId="37" borderId="0" xfId="57" applyFill="1">
      <alignment/>
      <protection/>
    </xf>
    <xf numFmtId="14" fontId="43" fillId="37" borderId="0" xfId="0" applyNumberFormat="1" applyFont="1" applyFill="1" applyAlignment="1">
      <alignment vertical="center"/>
    </xf>
    <xf numFmtId="0" fontId="0" fillId="37" borderId="0" xfId="0" applyFill="1" applyAlignment="1">
      <alignment/>
    </xf>
    <xf numFmtId="0" fontId="0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10.7109375" style="0" customWidth="1"/>
    <col min="2" max="2" width="12.7109375" style="2" customWidth="1"/>
    <col min="3" max="3" width="8.8515625" style="3" customWidth="1"/>
    <col min="4" max="4" width="10.7109375" style="3" customWidth="1"/>
    <col min="5" max="5" width="10.7109375" style="4" customWidth="1"/>
    <col min="6" max="7" width="10.7109375" style="3" customWidth="1"/>
    <col min="8" max="8" width="10.7109375" style="0" customWidth="1"/>
    <col min="9" max="9" width="13.7109375" style="0" customWidth="1"/>
    <col min="10" max="10" width="10.7109375" style="0" customWidth="1"/>
  </cols>
  <sheetData>
    <row r="1" spans="1:10" ht="12.75">
      <c r="A1" s="1" t="s">
        <v>19</v>
      </c>
      <c r="H1" s="3"/>
      <c r="I1" s="3" t="s">
        <v>52</v>
      </c>
      <c r="J1" s="4"/>
    </row>
    <row r="2" spans="1:10" ht="12.75">
      <c r="A2" s="56" t="s">
        <v>70</v>
      </c>
      <c r="D2" s="51"/>
      <c r="H2" s="20" t="s">
        <v>41</v>
      </c>
      <c r="I2" s="3" t="s">
        <v>53</v>
      </c>
      <c r="J2" s="4" t="s">
        <v>54</v>
      </c>
    </row>
    <row r="3" spans="4:10" ht="12.75">
      <c r="D3" s="52" t="s">
        <v>67</v>
      </c>
      <c r="F3" s="3" t="s">
        <v>1</v>
      </c>
      <c r="G3" s="3" t="s">
        <v>1</v>
      </c>
      <c r="H3" s="20" t="s">
        <v>0</v>
      </c>
      <c r="I3" s="3" t="s">
        <v>55</v>
      </c>
      <c r="J3" s="4" t="s">
        <v>56</v>
      </c>
    </row>
    <row r="4" spans="2:10" ht="12.75">
      <c r="B4" s="2" t="s">
        <v>2</v>
      </c>
      <c r="C4" s="3" t="s">
        <v>3</v>
      </c>
      <c r="D4" s="52" t="s">
        <v>44</v>
      </c>
      <c r="E4" s="4" t="s">
        <v>4</v>
      </c>
      <c r="F4" s="3" t="s">
        <v>6</v>
      </c>
      <c r="G4" s="3" t="s">
        <v>7</v>
      </c>
      <c r="H4" s="20" t="s">
        <v>5</v>
      </c>
      <c r="I4" s="33" t="s">
        <v>57</v>
      </c>
      <c r="J4" s="4" t="s">
        <v>58</v>
      </c>
    </row>
    <row r="5" spans="1:10" ht="12.75">
      <c r="A5" s="9"/>
      <c r="B5" s="5" t="s">
        <v>8</v>
      </c>
      <c r="C5" s="6" t="s">
        <v>9</v>
      </c>
      <c r="D5" s="53" t="s">
        <v>8</v>
      </c>
      <c r="E5" s="7" t="s">
        <v>10</v>
      </c>
      <c r="F5" s="6" t="s">
        <v>11</v>
      </c>
      <c r="G5" s="6" t="s">
        <v>64</v>
      </c>
      <c r="H5" s="21" t="s">
        <v>9</v>
      </c>
      <c r="I5" s="6" t="s">
        <v>59</v>
      </c>
      <c r="J5" s="7" t="s">
        <v>8</v>
      </c>
    </row>
    <row r="6" spans="1:10" ht="12.75">
      <c r="A6" s="2" t="s">
        <v>12</v>
      </c>
      <c r="B6" s="8">
        <f>'RabEars WY 2006'!B14</f>
        <v>38816</v>
      </c>
      <c r="C6" s="3">
        <f>'RabEars WY 2006'!D14</f>
        <v>38</v>
      </c>
      <c r="D6" s="54">
        <f>C6/26.1</f>
        <v>1.4559386973180075</v>
      </c>
      <c r="E6" s="4">
        <f>'RabEars WY 2006'!E67</f>
        <v>50</v>
      </c>
      <c r="F6" s="3">
        <f>'RabEars WY 2006'!G65</f>
        <v>2.299999999999997</v>
      </c>
      <c r="G6" s="3">
        <f>'RabEars WY 2006'!K65</f>
        <v>4.594117647058824</v>
      </c>
      <c r="H6" s="20">
        <f aca="true" t="shared" si="0" ref="H6:H16">(C6+F6)/E6</f>
        <v>0.8059999999999999</v>
      </c>
      <c r="I6" s="2">
        <v>1.7600000000000002</v>
      </c>
      <c r="J6" s="2">
        <v>4</v>
      </c>
    </row>
    <row r="7" spans="1:10" ht="12.75">
      <c r="A7" s="2" t="s">
        <v>13</v>
      </c>
      <c r="B7" s="8">
        <f>'RabEars WY 2007'!B19</f>
        <v>39186</v>
      </c>
      <c r="C7" s="3">
        <f>'RabEars WY 2007'!D19</f>
        <v>22.7</v>
      </c>
      <c r="D7" s="54">
        <f aca="true" t="shared" si="1" ref="D7:D16">C7/26.1</f>
        <v>0.8697318007662834</v>
      </c>
      <c r="E7" s="4">
        <f>'RabEars WY 2007'!E59</f>
        <v>37</v>
      </c>
      <c r="F7" s="3">
        <f>'RabEars WY 2007'!G57</f>
        <v>2.900000000000002</v>
      </c>
      <c r="G7" s="3">
        <f>'RabEars WY 2007'!K57</f>
        <v>4.88421052631579</v>
      </c>
      <c r="H7" s="20">
        <f t="shared" si="0"/>
        <v>0.6918918918918919</v>
      </c>
      <c r="I7" s="2">
        <v>1.4599999999999997</v>
      </c>
      <c r="J7" s="2">
        <v>5</v>
      </c>
    </row>
    <row r="8" spans="1:10" ht="12.75">
      <c r="A8" s="2" t="s">
        <v>14</v>
      </c>
      <c r="B8" s="8">
        <f>'RabEars WY 2008'!B20</f>
        <v>39553</v>
      </c>
      <c r="C8" s="3">
        <f>'RabEars WY 2008'!D20</f>
        <v>38</v>
      </c>
      <c r="D8" s="54">
        <f t="shared" si="1"/>
        <v>1.4559386973180075</v>
      </c>
      <c r="E8" s="4">
        <f>'RabEars WY 2008'!E85</f>
        <v>62</v>
      </c>
      <c r="F8" s="3">
        <f>'RabEars WY 2008'!G83</f>
        <v>8.5</v>
      </c>
      <c r="G8" s="3">
        <f>'RabEars WY 2008'!K83</f>
        <v>4.122222222222222</v>
      </c>
      <c r="H8" s="20">
        <f t="shared" si="0"/>
        <v>0.75</v>
      </c>
      <c r="I8" s="20">
        <v>1.7000000000000004</v>
      </c>
      <c r="J8" s="2">
        <v>3</v>
      </c>
    </row>
    <row r="9" spans="1:10" ht="12.75">
      <c r="A9" s="2" t="s">
        <v>15</v>
      </c>
      <c r="B9" s="8">
        <f>'RabEars WY 2009'!B26</f>
        <v>39924</v>
      </c>
      <c r="C9" s="3">
        <f>'RabEars WY 2009'!D26</f>
        <v>32.8</v>
      </c>
      <c r="D9" s="54">
        <f t="shared" si="1"/>
        <v>1.2567049808429116</v>
      </c>
      <c r="E9" s="4">
        <f>'RabEars WY 2009'!E69</f>
        <v>40</v>
      </c>
      <c r="F9" s="3">
        <f>'RabEars WY 2009'!G67</f>
        <v>3.799999999999997</v>
      </c>
      <c r="G9" s="3">
        <f>'RabEars WY 2009'!K67</f>
        <v>5.726829268292684</v>
      </c>
      <c r="H9" s="20">
        <f t="shared" si="0"/>
        <v>0.9149999999999998</v>
      </c>
      <c r="I9" s="2">
        <v>1.5800000000000005</v>
      </c>
      <c r="J9" s="2">
        <v>2</v>
      </c>
    </row>
    <row r="10" spans="1:10" ht="12.75">
      <c r="A10" s="2" t="s">
        <v>16</v>
      </c>
      <c r="B10" s="8">
        <f>'RabEars WY 2010'!B51</f>
        <v>40314</v>
      </c>
      <c r="C10" s="3">
        <f>'RabEars WY 2010'!D51</f>
        <v>19.2</v>
      </c>
      <c r="D10" s="54">
        <f t="shared" si="1"/>
        <v>0.7356321839080459</v>
      </c>
      <c r="E10" s="4">
        <f>'RabEars WY 2010'!E76</f>
        <v>22</v>
      </c>
      <c r="F10" s="3">
        <f>'RabEars WY 2010'!G74</f>
        <v>2.1000000000000014</v>
      </c>
      <c r="G10" s="3">
        <f>'RabEars WY 2010'!K74</f>
        <v>7.934782608695652</v>
      </c>
      <c r="H10" s="20">
        <f t="shared" si="0"/>
        <v>0.9681818181818183</v>
      </c>
      <c r="I10" s="2">
        <v>1.3399999999999999</v>
      </c>
      <c r="J10" s="2">
        <v>1</v>
      </c>
    </row>
    <row r="11" spans="1:10" ht="12.75">
      <c r="A11" s="2" t="s">
        <v>17</v>
      </c>
      <c r="B11" s="8">
        <v>40669</v>
      </c>
      <c r="C11" s="3">
        <v>51.6</v>
      </c>
      <c r="D11" s="54">
        <f t="shared" si="1"/>
        <v>1.9770114942528736</v>
      </c>
      <c r="E11" s="4">
        <v>52</v>
      </c>
      <c r="F11" s="3">
        <v>5.299999999999997</v>
      </c>
      <c r="G11" s="3">
        <v>7.26923076923077</v>
      </c>
      <c r="H11" s="20">
        <f t="shared" si="0"/>
        <v>1.0942307692307691</v>
      </c>
      <c r="I11" s="2">
        <v>1.94</v>
      </c>
      <c r="J11" s="2">
        <v>4</v>
      </c>
    </row>
    <row r="12" spans="1:10" s="45" customFormat="1" ht="12.75">
      <c r="A12" s="49" t="s">
        <v>50</v>
      </c>
      <c r="B12" s="46">
        <v>40981</v>
      </c>
      <c r="C12" s="33">
        <v>15.2</v>
      </c>
      <c r="D12" s="54">
        <f t="shared" si="1"/>
        <v>0.582375478927203</v>
      </c>
      <c r="E12" s="47">
        <v>57</v>
      </c>
      <c r="F12" s="33">
        <v>4.399999999999999</v>
      </c>
      <c r="G12" s="33">
        <v>4.050877192982456</v>
      </c>
      <c r="H12" s="48">
        <f t="shared" si="0"/>
        <v>0.343859649122807</v>
      </c>
      <c r="I12" s="49">
        <v>0.8200000000000001</v>
      </c>
      <c r="J12" s="50">
        <v>8</v>
      </c>
    </row>
    <row r="13" spans="1:10" s="45" customFormat="1" ht="12.75">
      <c r="A13" s="49" t="s">
        <v>66</v>
      </c>
      <c r="B13" s="46">
        <f>+'RabEars WY 2013'!B64</f>
        <v>41390</v>
      </c>
      <c r="C13" s="33">
        <f>+'RabEars WY 2013'!D64</f>
        <v>23.8</v>
      </c>
      <c r="D13" s="54">
        <f t="shared" si="1"/>
        <v>0.9118773946360152</v>
      </c>
      <c r="E13" s="47">
        <f>+'RabEars WY 2013'!E106</f>
        <v>39</v>
      </c>
      <c r="F13" s="33">
        <f>+'RabEars WY 2013'!G104</f>
        <v>4.799999999999997</v>
      </c>
      <c r="G13" s="33">
        <f>+'RabEars WY 2013'!K104</f>
        <v>6.056410256410257</v>
      </c>
      <c r="H13" s="48">
        <f t="shared" si="0"/>
        <v>0.7333333333333333</v>
      </c>
      <c r="I13" s="48">
        <f>+'RabEars WY 2013'!F105</f>
        <v>1.6199999999999999</v>
      </c>
      <c r="J13" s="50">
        <v>2</v>
      </c>
    </row>
    <row r="14" spans="1:12" ht="12.75">
      <c r="A14" s="49" t="s">
        <v>69</v>
      </c>
      <c r="B14" s="46">
        <f>+'RabEars WY 2014'!B55</f>
        <v>41748</v>
      </c>
      <c r="C14" s="33">
        <f>+'RabEars WY 2014'!D55</f>
        <v>38.6</v>
      </c>
      <c r="D14" s="64">
        <f t="shared" si="1"/>
        <v>1.4789272030651341</v>
      </c>
      <c r="E14" s="47">
        <f>+'RabEars WY 2014'!E108</f>
        <v>50</v>
      </c>
      <c r="F14" s="33">
        <f>+'RabEars WY 2014'!G106</f>
        <v>5</v>
      </c>
      <c r="G14" s="33">
        <f>+'RabEars WY 2014'!K106</f>
        <v>5.17</v>
      </c>
      <c r="H14" s="48">
        <f t="shared" si="0"/>
        <v>0.872</v>
      </c>
      <c r="I14" s="49">
        <f>+'RabEars WY 2014'!F107</f>
        <v>2.18</v>
      </c>
      <c r="J14" s="50">
        <v>3</v>
      </c>
      <c r="K14" s="45"/>
      <c r="L14" s="45"/>
    </row>
    <row r="15" spans="1:12" ht="12.75">
      <c r="A15" s="75" t="s">
        <v>72</v>
      </c>
      <c r="B15" s="46">
        <f>'RabEars WY 2015'!B33</f>
        <v>42091</v>
      </c>
      <c r="C15" s="33">
        <f>'RabEars WY 2015'!D33</f>
        <v>19.4</v>
      </c>
      <c r="D15" s="64">
        <f t="shared" si="1"/>
        <v>0.7432950191570881</v>
      </c>
      <c r="E15" s="47">
        <f>'RabEars WY 2015'!E103</f>
        <v>67</v>
      </c>
      <c r="F15" s="33">
        <f>'RabEars WY 2015'!G101</f>
        <v>10.8</v>
      </c>
      <c r="G15" s="33">
        <f>'RabEars WY 2015'!K101</f>
        <v>3.56268656716418</v>
      </c>
      <c r="H15" s="48">
        <f t="shared" si="0"/>
        <v>0.4507462686567164</v>
      </c>
      <c r="I15" s="49">
        <f>'RabEars WY 2015'!F102</f>
        <v>1.2</v>
      </c>
      <c r="J15" s="50">
        <v>3</v>
      </c>
      <c r="K15" s="45"/>
      <c r="L15" s="45"/>
    </row>
    <row r="16" spans="1:12" ht="12.75">
      <c r="A16" s="61" t="s">
        <v>74</v>
      </c>
      <c r="B16" s="38">
        <f>'RabEars WY 2016'!B44</f>
        <v>42468</v>
      </c>
      <c r="C16" s="6">
        <f>'RabEars WY 2016'!D111</f>
        <v>33.3</v>
      </c>
      <c r="D16" s="55">
        <f t="shared" si="1"/>
        <v>1.2758620689655171</v>
      </c>
      <c r="E16" s="7">
        <f>'RabEars WY 2016'!E110</f>
        <v>63</v>
      </c>
      <c r="F16" s="6">
        <f>'RabEars WY 2016'!G108</f>
        <v>9</v>
      </c>
      <c r="G16" s="6">
        <f>'RabEars WY 2016'!K108</f>
        <v>4.855555555555554</v>
      </c>
      <c r="H16" s="21">
        <f t="shared" si="0"/>
        <v>0.6714285714285714</v>
      </c>
      <c r="I16" s="5">
        <f>'RabEars WY 2016'!F109</f>
        <v>2.24</v>
      </c>
      <c r="J16" s="39">
        <v>2</v>
      </c>
      <c r="K16" s="45"/>
      <c r="L16" s="45"/>
    </row>
    <row r="17" spans="1:12" ht="12.75">
      <c r="A17" s="22" t="s">
        <v>18</v>
      </c>
      <c r="B17" s="46"/>
      <c r="C17" s="33">
        <f>AVERAGE(C6:C16)</f>
        <v>30.236363636363635</v>
      </c>
      <c r="D17" s="33">
        <f aca="true" t="shared" si="2" ref="D17:J17">AVERAGE(D6:D16)</f>
        <v>1.158481365377917</v>
      </c>
      <c r="E17" s="33">
        <f t="shared" si="2"/>
        <v>49</v>
      </c>
      <c r="F17" s="33">
        <f t="shared" si="2"/>
        <v>5.354545454545454</v>
      </c>
      <c r="G17" s="33">
        <f t="shared" si="2"/>
        <v>5.293356601266217</v>
      </c>
      <c r="H17" s="33">
        <f t="shared" si="2"/>
        <v>0.7542429365314461</v>
      </c>
      <c r="I17" s="33">
        <f t="shared" si="2"/>
        <v>1.6218181818181814</v>
      </c>
      <c r="J17" s="33">
        <f t="shared" si="2"/>
        <v>3.3636363636363638</v>
      </c>
      <c r="K17" s="45"/>
      <c r="L17" s="45"/>
    </row>
    <row r="18" spans="1:12" ht="12.75">
      <c r="A18" s="45"/>
      <c r="B18" s="49"/>
      <c r="C18" s="33"/>
      <c r="D18" s="33"/>
      <c r="E18" s="33"/>
      <c r="F18" s="33"/>
      <c r="G18" s="33"/>
      <c r="H18" s="33"/>
      <c r="I18" s="33"/>
      <c r="J18" s="45"/>
      <c r="K18" s="45"/>
      <c r="L18" s="45"/>
    </row>
    <row r="19" spans="1:10" ht="12.75">
      <c r="A19" s="23" t="s">
        <v>42</v>
      </c>
      <c r="B19" s="24">
        <f>+B10</f>
        <v>40314</v>
      </c>
      <c r="C19" s="25">
        <f>MAX(C6:C16)</f>
        <v>51.6</v>
      </c>
      <c r="D19" s="25">
        <f aca="true" t="shared" si="3" ref="D19:J19">MAX(D6:D16)</f>
        <v>1.9770114942528736</v>
      </c>
      <c r="E19" s="25">
        <f t="shared" si="3"/>
        <v>67</v>
      </c>
      <c r="F19" s="25">
        <f t="shared" si="3"/>
        <v>10.8</v>
      </c>
      <c r="G19" s="25">
        <f t="shared" si="3"/>
        <v>7.934782608695652</v>
      </c>
      <c r="H19" s="25">
        <f t="shared" si="3"/>
        <v>1.0942307692307691</v>
      </c>
      <c r="I19" s="25">
        <f t="shared" si="3"/>
        <v>2.24</v>
      </c>
      <c r="J19" s="25">
        <f t="shared" si="3"/>
        <v>8</v>
      </c>
    </row>
    <row r="20" spans="1:10" ht="12.75">
      <c r="A20" s="23" t="s">
        <v>43</v>
      </c>
      <c r="B20" s="24">
        <f>+B12</f>
        <v>40981</v>
      </c>
      <c r="C20" s="25">
        <f>MIN(C6:C16)</f>
        <v>15.2</v>
      </c>
      <c r="D20" s="25">
        <f aca="true" t="shared" si="4" ref="D20:J20">MIN(D6:D16)</f>
        <v>0.582375478927203</v>
      </c>
      <c r="E20" s="25">
        <f t="shared" si="4"/>
        <v>22</v>
      </c>
      <c r="F20" s="25">
        <f t="shared" si="4"/>
        <v>2.1000000000000014</v>
      </c>
      <c r="G20" s="25">
        <f t="shared" si="4"/>
        <v>3.56268656716418</v>
      </c>
      <c r="H20" s="25">
        <f t="shared" si="4"/>
        <v>0.343859649122807</v>
      </c>
      <c r="I20" s="25">
        <f t="shared" si="4"/>
        <v>0.8200000000000001</v>
      </c>
      <c r="J20" s="25">
        <f t="shared" si="4"/>
        <v>1</v>
      </c>
    </row>
    <row r="21" spans="1:10" ht="12.75">
      <c r="A21" s="23" t="s">
        <v>51</v>
      </c>
      <c r="B21" s="42">
        <v>64</v>
      </c>
      <c r="C21" s="25">
        <f>+C19-C20</f>
        <v>36.400000000000006</v>
      </c>
      <c r="D21" s="25">
        <f aca="true" t="shared" si="5" ref="D21:J21">+D19-D20</f>
        <v>1.3946360153256707</v>
      </c>
      <c r="E21" s="25">
        <f t="shared" si="5"/>
        <v>45</v>
      </c>
      <c r="F21" s="25">
        <f t="shared" si="5"/>
        <v>8.7</v>
      </c>
      <c r="G21" s="25">
        <f t="shared" si="5"/>
        <v>4.3720960415314725</v>
      </c>
      <c r="H21" s="25">
        <f t="shared" si="5"/>
        <v>0.7503711201079621</v>
      </c>
      <c r="I21" s="25">
        <f t="shared" si="5"/>
        <v>1.4200000000000002</v>
      </c>
      <c r="J21" s="25">
        <f t="shared" si="5"/>
        <v>7</v>
      </c>
    </row>
    <row r="22" spans="1:10" ht="12.75">
      <c r="A22" s="23" t="s">
        <v>44</v>
      </c>
      <c r="B22" s="62" t="s">
        <v>73</v>
      </c>
      <c r="C22" s="25">
        <f>MEDIAN(C6:C16)</f>
        <v>32.8</v>
      </c>
      <c r="D22" s="25">
        <f aca="true" t="shared" si="6" ref="D22:J22">MEDIAN(D6:D16)</f>
        <v>1.2567049808429116</v>
      </c>
      <c r="E22" s="25">
        <f t="shared" si="6"/>
        <v>50</v>
      </c>
      <c r="F22" s="25">
        <f t="shared" si="6"/>
        <v>4.799999999999997</v>
      </c>
      <c r="G22" s="25">
        <f t="shared" si="6"/>
        <v>4.88421052631579</v>
      </c>
      <c r="H22" s="25">
        <f t="shared" si="6"/>
        <v>0.75</v>
      </c>
      <c r="I22" s="25">
        <f t="shared" si="6"/>
        <v>1.6199999999999999</v>
      </c>
      <c r="J22" s="25">
        <f t="shared" si="6"/>
        <v>3</v>
      </c>
    </row>
    <row r="23" spans="1:10" ht="12.75">
      <c r="A23" s="23" t="s">
        <v>45</v>
      </c>
      <c r="B23" s="25"/>
      <c r="C23" s="25">
        <f>STDEV(C6:C16)</f>
        <v>11.074319186954368</v>
      </c>
      <c r="D23" s="25">
        <f aca="true" t="shared" si="7" ref="D23:J23">STDEV(D6:D16)</f>
        <v>0.4243034171246882</v>
      </c>
      <c r="E23" s="25">
        <f t="shared" si="7"/>
        <v>13.48332303254654</v>
      </c>
      <c r="F23" s="25">
        <f t="shared" si="7"/>
        <v>2.8731041179754127</v>
      </c>
      <c r="G23" s="25">
        <f t="shared" si="7"/>
        <v>1.3573912968336794</v>
      </c>
      <c r="H23" s="25">
        <f t="shared" si="7"/>
        <v>0.21805404843359003</v>
      </c>
      <c r="I23" s="25">
        <f t="shared" si="7"/>
        <v>0.4181343846616364</v>
      </c>
      <c r="J23" s="25">
        <f t="shared" si="7"/>
        <v>1.9116865471476894</v>
      </c>
    </row>
    <row r="24" spans="1:10" ht="12.75">
      <c r="A24" s="23" t="s">
        <v>46</v>
      </c>
      <c r="B24" s="27"/>
      <c r="C24" s="26">
        <f>C23/C17</f>
        <v>0.366258301432646</v>
      </c>
      <c r="D24" s="26">
        <f aca="true" t="shared" si="8" ref="D24:J24">D23/D17</f>
        <v>0.36625830143264587</v>
      </c>
      <c r="E24" s="26">
        <f t="shared" si="8"/>
        <v>0.27516985780707226</v>
      </c>
      <c r="F24" s="26">
        <f t="shared" si="8"/>
        <v>0.5365729252585661</v>
      </c>
      <c r="G24" s="26">
        <f t="shared" si="8"/>
        <v>0.25643299688310806</v>
      </c>
      <c r="H24" s="26">
        <f t="shared" si="8"/>
        <v>0.28910320252564786</v>
      </c>
      <c r="I24" s="26">
        <f t="shared" si="8"/>
        <v>0.2578182865066144</v>
      </c>
      <c r="J24" s="26">
        <f t="shared" si="8"/>
        <v>0.5683392437466104</v>
      </c>
    </row>
    <row r="28" ht="12.75">
      <c r="E28" s="47"/>
    </row>
  </sheetData>
  <sheetProtection/>
  <printOptions/>
  <pageMargins left="0.75" right="0.75" top="1" bottom="1" header="0.5" footer="0.5"/>
  <pageSetup fitToHeight="1" fitToWidth="1"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pane ySplit="5" topLeftCell="A54" activePane="bottomLeft" state="frozen"/>
      <selection pane="topLeft" activeCell="A1" sqref="A1"/>
      <selection pane="bottomLeft" activeCell="F84" sqref="F84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38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3" t="s">
        <v>57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39539</v>
      </c>
      <c r="D6">
        <v>32</v>
      </c>
      <c r="G6">
        <v>34</v>
      </c>
      <c r="H6">
        <v>-16.6</v>
      </c>
      <c r="I6">
        <v>-2.9</v>
      </c>
      <c r="J6">
        <v>-16.6</v>
      </c>
      <c r="K6">
        <v>-9.2</v>
      </c>
      <c r="L6">
        <v>86</v>
      </c>
    </row>
    <row r="7" spans="1:12" ht="12.75">
      <c r="A7">
        <v>709</v>
      </c>
      <c r="B7" s="10">
        <v>39540</v>
      </c>
      <c r="D7">
        <v>32.2</v>
      </c>
      <c r="G7">
        <v>34.2</v>
      </c>
      <c r="H7">
        <v>-4.6</v>
      </c>
      <c r="I7">
        <v>-2</v>
      </c>
      <c r="J7">
        <v>-20.5</v>
      </c>
      <c r="K7">
        <v>-8.6</v>
      </c>
      <c r="L7">
        <v>83</v>
      </c>
    </row>
    <row r="8" spans="1:12" ht="12.75">
      <c r="A8">
        <v>709</v>
      </c>
      <c r="B8" s="10">
        <v>39541</v>
      </c>
      <c r="D8">
        <v>32.6</v>
      </c>
      <c r="G8">
        <v>34.6</v>
      </c>
      <c r="H8">
        <v>-3</v>
      </c>
      <c r="I8">
        <v>5.1</v>
      </c>
      <c r="J8">
        <v>-6.1</v>
      </c>
      <c r="K8">
        <v>-1.2</v>
      </c>
      <c r="L8">
        <v>84</v>
      </c>
    </row>
    <row r="9" spans="1:12" ht="12.75">
      <c r="A9">
        <v>709</v>
      </c>
      <c r="B9" s="10">
        <v>39542</v>
      </c>
      <c r="D9">
        <v>32.9</v>
      </c>
      <c r="G9">
        <v>34.9</v>
      </c>
      <c r="H9">
        <v>-10.3</v>
      </c>
      <c r="I9">
        <v>0.1</v>
      </c>
      <c r="J9">
        <v>-10.3</v>
      </c>
      <c r="K9">
        <v>-5.4</v>
      </c>
      <c r="L9">
        <v>85</v>
      </c>
    </row>
    <row r="10" spans="1:12" ht="12.75">
      <c r="A10">
        <v>709</v>
      </c>
      <c r="B10" s="10">
        <v>39543</v>
      </c>
      <c r="D10">
        <v>33.1</v>
      </c>
      <c r="G10">
        <v>35.1</v>
      </c>
      <c r="H10">
        <v>-2.5</v>
      </c>
      <c r="I10">
        <v>4.6</v>
      </c>
      <c r="J10">
        <v>-11.5</v>
      </c>
      <c r="K10">
        <v>-3.6</v>
      </c>
      <c r="L10">
        <v>82</v>
      </c>
    </row>
    <row r="11" spans="1:12" ht="12.75">
      <c r="A11">
        <v>709</v>
      </c>
      <c r="B11" s="10">
        <v>39544</v>
      </c>
      <c r="D11">
        <v>33.5</v>
      </c>
      <c r="G11">
        <v>35.5</v>
      </c>
      <c r="H11">
        <v>-7.8</v>
      </c>
      <c r="I11">
        <v>2</v>
      </c>
      <c r="J11">
        <v>-8.8</v>
      </c>
      <c r="K11">
        <v>-2.5</v>
      </c>
      <c r="L11">
        <v>86</v>
      </c>
    </row>
    <row r="12" spans="1:12" ht="12.75">
      <c r="A12">
        <v>709</v>
      </c>
      <c r="B12" s="10">
        <v>39545</v>
      </c>
      <c r="D12">
        <v>33.8</v>
      </c>
      <c r="G12">
        <v>35.8</v>
      </c>
      <c r="H12">
        <v>-2.5</v>
      </c>
      <c r="I12">
        <v>1</v>
      </c>
      <c r="J12">
        <v>-10.9</v>
      </c>
      <c r="K12">
        <v>-4.3</v>
      </c>
      <c r="L12">
        <v>86</v>
      </c>
    </row>
    <row r="13" spans="1:12" ht="12.75">
      <c r="A13">
        <v>709</v>
      </c>
      <c r="B13" s="10">
        <v>39546</v>
      </c>
      <c r="D13">
        <v>34.7</v>
      </c>
      <c r="G13">
        <v>36.7</v>
      </c>
      <c r="H13">
        <v>-6.6</v>
      </c>
      <c r="I13">
        <v>1.8</v>
      </c>
      <c r="J13">
        <v>-6.6</v>
      </c>
      <c r="K13">
        <v>-3.4</v>
      </c>
      <c r="L13">
        <v>94</v>
      </c>
    </row>
    <row r="14" spans="1:12" ht="12.75">
      <c r="A14">
        <v>709</v>
      </c>
      <c r="B14" s="10">
        <v>39547</v>
      </c>
      <c r="D14">
        <v>35</v>
      </c>
      <c r="G14">
        <v>37</v>
      </c>
      <c r="H14">
        <v>-2.4</v>
      </c>
      <c r="I14">
        <v>3.2</v>
      </c>
      <c r="J14">
        <v>-7.7</v>
      </c>
      <c r="K14">
        <v>-3.2</v>
      </c>
      <c r="L14">
        <v>90</v>
      </c>
    </row>
    <row r="15" spans="1:12" ht="12.75">
      <c r="A15">
        <v>709</v>
      </c>
      <c r="B15" s="10">
        <v>39548</v>
      </c>
      <c r="D15">
        <v>35.5</v>
      </c>
      <c r="G15">
        <v>37.5</v>
      </c>
      <c r="H15">
        <v>-3.3</v>
      </c>
      <c r="I15">
        <v>2.5</v>
      </c>
      <c r="J15">
        <v>-3.3</v>
      </c>
      <c r="K15">
        <v>-1.6</v>
      </c>
      <c r="L15">
        <v>94</v>
      </c>
    </row>
    <row r="16" spans="1:12" ht="12.75">
      <c r="A16">
        <v>709</v>
      </c>
      <c r="B16" s="10">
        <v>39549</v>
      </c>
      <c r="D16">
        <v>37.2</v>
      </c>
      <c r="G16">
        <v>39.2</v>
      </c>
      <c r="H16">
        <v>-7.9</v>
      </c>
      <c r="I16">
        <v>-3</v>
      </c>
      <c r="J16">
        <v>-7.9</v>
      </c>
      <c r="K16">
        <v>-4.6</v>
      </c>
      <c r="L16">
        <v>103</v>
      </c>
    </row>
    <row r="17" spans="1:12" ht="12.75">
      <c r="A17">
        <v>709</v>
      </c>
      <c r="B17" s="10">
        <v>39550</v>
      </c>
      <c r="D17">
        <v>37.8</v>
      </c>
      <c r="G17">
        <v>39.8</v>
      </c>
      <c r="H17">
        <v>-11.2</v>
      </c>
      <c r="I17">
        <v>-4.1</v>
      </c>
      <c r="J17">
        <v>-12.2</v>
      </c>
      <c r="K17">
        <v>-7.9</v>
      </c>
      <c r="L17">
        <v>109</v>
      </c>
    </row>
    <row r="18" spans="1:12" ht="12.75">
      <c r="A18">
        <v>709</v>
      </c>
      <c r="B18" s="10">
        <v>39551</v>
      </c>
      <c r="D18">
        <v>38</v>
      </c>
      <c r="G18">
        <v>40</v>
      </c>
      <c r="H18">
        <v>-5.8</v>
      </c>
      <c r="I18">
        <v>0.6</v>
      </c>
      <c r="J18">
        <v>-11.1</v>
      </c>
      <c r="K18">
        <v>-5</v>
      </c>
      <c r="L18">
        <v>105</v>
      </c>
    </row>
    <row r="19" spans="1:12" ht="12.75">
      <c r="A19">
        <v>709</v>
      </c>
      <c r="B19" s="10">
        <v>39552</v>
      </c>
      <c r="D19">
        <v>38</v>
      </c>
      <c r="G19">
        <v>40</v>
      </c>
      <c r="H19">
        <v>-2.9</v>
      </c>
      <c r="I19">
        <v>7.4</v>
      </c>
      <c r="J19">
        <v>-8.1</v>
      </c>
      <c r="K19">
        <v>-0.7</v>
      </c>
      <c r="L19">
        <v>98</v>
      </c>
    </row>
    <row r="20" spans="1:12" ht="12.75">
      <c r="A20" s="11">
        <v>709</v>
      </c>
      <c r="B20" s="12">
        <v>39553</v>
      </c>
      <c r="C20" s="11"/>
      <c r="D20" s="11">
        <v>38</v>
      </c>
      <c r="E20" s="11"/>
      <c r="F20" s="11"/>
      <c r="G20" s="11">
        <v>40</v>
      </c>
      <c r="H20" s="11">
        <v>7.2</v>
      </c>
      <c r="I20" s="11">
        <v>12.2</v>
      </c>
      <c r="J20" s="11">
        <v>-4.9</v>
      </c>
      <c r="K20" s="11">
        <v>4.3</v>
      </c>
      <c r="L20" s="11">
        <v>93</v>
      </c>
    </row>
    <row r="21" spans="1:13" ht="12.75">
      <c r="A21">
        <v>709</v>
      </c>
      <c r="B21" s="10">
        <v>39554</v>
      </c>
      <c r="D21">
        <v>37.4</v>
      </c>
      <c r="E21">
        <f>D20-D21</f>
        <v>0.6000000000000014</v>
      </c>
      <c r="G21">
        <v>40.1</v>
      </c>
      <c r="H21">
        <v>-7.7</v>
      </c>
      <c r="I21">
        <v>13.7</v>
      </c>
      <c r="J21">
        <v>-7.7</v>
      </c>
      <c r="K21">
        <v>5.8</v>
      </c>
      <c r="L21">
        <v>89</v>
      </c>
      <c r="M21">
        <f>L20-L21</f>
        <v>4</v>
      </c>
    </row>
    <row r="22" spans="1:13" ht="12.75">
      <c r="A22">
        <v>709</v>
      </c>
      <c r="B22" s="10">
        <v>39555</v>
      </c>
      <c r="D22">
        <v>37.4</v>
      </c>
      <c r="E22">
        <f aca="true" t="shared" si="0" ref="E22:E82">D21-D22</f>
        <v>0</v>
      </c>
      <c r="G22">
        <v>40.1</v>
      </c>
      <c r="H22">
        <v>-8.1</v>
      </c>
      <c r="I22">
        <v>0.2</v>
      </c>
      <c r="J22">
        <v>-10.4</v>
      </c>
      <c r="K22">
        <v>-5.9</v>
      </c>
      <c r="L22">
        <v>89</v>
      </c>
      <c r="M22">
        <f aca="true" t="shared" si="1" ref="M22:M81">L21-L22</f>
        <v>0</v>
      </c>
    </row>
    <row r="23" spans="1:13" ht="12.75">
      <c r="A23">
        <v>709</v>
      </c>
      <c r="B23" s="10">
        <v>39556</v>
      </c>
      <c r="D23">
        <v>37.4</v>
      </c>
      <c r="E23">
        <f t="shared" si="0"/>
        <v>0</v>
      </c>
      <c r="G23">
        <v>40.1</v>
      </c>
      <c r="H23">
        <v>-4.2</v>
      </c>
      <c r="I23">
        <v>1.6</v>
      </c>
      <c r="J23">
        <v>-9.9</v>
      </c>
      <c r="K23">
        <v>-4.3</v>
      </c>
      <c r="L23">
        <v>88</v>
      </c>
      <c r="M23">
        <f t="shared" si="1"/>
        <v>1</v>
      </c>
    </row>
    <row r="24" spans="1:13" ht="12.75">
      <c r="A24">
        <v>709</v>
      </c>
      <c r="B24" s="10">
        <v>39557</v>
      </c>
      <c r="D24">
        <v>37.4</v>
      </c>
      <c r="E24">
        <f t="shared" si="0"/>
        <v>0</v>
      </c>
      <c r="G24">
        <v>40.1</v>
      </c>
      <c r="H24">
        <v>2.6</v>
      </c>
      <c r="I24">
        <v>8.4</v>
      </c>
      <c r="J24">
        <v>-7.3</v>
      </c>
      <c r="K24">
        <v>1.5</v>
      </c>
      <c r="L24">
        <v>86</v>
      </c>
      <c r="M24">
        <f t="shared" si="1"/>
        <v>2</v>
      </c>
    </row>
    <row r="25" spans="1:13" ht="12.75">
      <c r="A25">
        <v>709</v>
      </c>
      <c r="B25" s="10">
        <v>39558</v>
      </c>
      <c r="D25">
        <v>36.6</v>
      </c>
      <c r="E25">
        <f t="shared" si="0"/>
        <v>0.7999999999999972</v>
      </c>
      <c r="F25">
        <f aca="true" t="shared" si="2" ref="F25:F82">AVERAGE(E21:E25)</f>
        <v>0.2799999999999997</v>
      </c>
      <c r="G25">
        <v>40.2</v>
      </c>
      <c r="H25">
        <v>5.7</v>
      </c>
      <c r="I25">
        <v>13.2</v>
      </c>
      <c r="J25">
        <v>1.1</v>
      </c>
      <c r="K25">
        <v>7.5</v>
      </c>
      <c r="L25">
        <v>83</v>
      </c>
      <c r="M25">
        <f t="shared" si="1"/>
        <v>3</v>
      </c>
    </row>
    <row r="26" spans="1:13" ht="12.75">
      <c r="A26">
        <v>709</v>
      </c>
      <c r="B26" s="10">
        <v>39559</v>
      </c>
      <c r="D26">
        <v>36.2</v>
      </c>
      <c r="E26">
        <f t="shared" si="0"/>
        <v>0.3999999999999986</v>
      </c>
      <c r="F26">
        <f t="shared" si="2"/>
        <v>0.23999999999999916</v>
      </c>
      <c r="G26">
        <v>40.3</v>
      </c>
      <c r="H26">
        <v>-5.7</v>
      </c>
      <c r="I26">
        <v>9.8</v>
      </c>
      <c r="J26">
        <v>-5.7</v>
      </c>
      <c r="K26">
        <v>3.4</v>
      </c>
      <c r="L26">
        <v>81</v>
      </c>
      <c r="M26">
        <f t="shared" si="1"/>
        <v>2</v>
      </c>
    </row>
    <row r="27" spans="1:13" ht="12.75">
      <c r="A27">
        <v>709</v>
      </c>
      <c r="B27" s="10">
        <v>39560</v>
      </c>
      <c r="D27">
        <v>36</v>
      </c>
      <c r="E27">
        <f t="shared" si="0"/>
        <v>0.20000000000000284</v>
      </c>
      <c r="F27">
        <f t="shared" si="2"/>
        <v>0.2799999999999997</v>
      </c>
      <c r="G27">
        <v>40.3</v>
      </c>
      <c r="H27">
        <v>-4.7</v>
      </c>
      <c r="I27">
        <v>5.5</v>
      </c>
      <c r="J27">
        <v>-9</v>
      </c>
      <c r="K27">
        <v>-1.6</v>
      </c>
      <c r="L27">
        <v>81</v>
      </c>
      <c r="M27">
        <f t="shared" si="1"/>
        <v>0</v>
      </c>
    </row>
    <row r="28" spans="1:13" ht="12.75">
      <c r="A28">
        <v>709</v>
      </c>
      <c r="B28" s="10">
        <v>39561</v>
      </c>
      <c r="D28">
        <v>35.4</v>
      </c>
      <c r="E28">
        <f t="shared" si="0"/>
        <v>0.6000000000000014</v>
      </c>
      <c r="F28">
        <f t="shared" si="2"/>
        <v>0.4</v>
      </c>
      <c r="G28">
        <v>40.3</v>
      </c>
      <c r="H28">
        <v>5.4</v>
      </c>
      <c r="I28">
        <v>10.5</v>
      </c>
      <c r="J28">
        <v>-5.1</v>
      </c>
      <c r="K28">
        <v>3.2</v>
      </c>
      <c r="L28">
        <v>79</v>
      </c>
      <c r="M28">
        <f t="shared" si="1"/>
        <v>2</v>
      </c>
    </row>
    <row r="29" spans="1:13" ht="12.75">
      <c r="A29">
        <v>709</v>
      </c>
      <c r="B29" s="10">
        <v>39562</v>
      </c>
      <c r="D29">
        <v>35.1</v>
      </c>
      <c r="E29">
        <f t="shared" si="0"/>
        <v>0.29999999999999716</v>
      </c>
      <c r="F29">
        <f t="shared" si="2"/>
        <v>0.4599999999999994</v>
      </c>
      <c r="G29">
        <v>40.3</v>
      </c>
      <c r="H29">
        <v>1</v>
      </c>
      <c r="I29">
        <v>12.9</v>
      </c>
      <c r="J29">
        <v>1</v>
      </c>
      <c r="K29">
        <v>6.7</v>
      </c>
      <c r="L29">
        <v>77</v>
      </c>
      <c r="M29">
        <f t="shared" si="1"/>
        <v>2</v>
      </c>
    </row>
    <row r="30" spans="1:13" ht="12.75">
      <c r="A30">
        <v>709</v>
      </c>
      <c r="B30" s="10">
        <v>39563</v>
      </c>
      <c r="D30">
        <v>35.6</v>
      </c>
      <c r="E30">
        <f t="shared" si="0"/>
        <v>-0.5</v>
      </c>
      <c r="F30">
        <f t="shared" si="2"/>
        <v>0.2</v>
      </c>
      <c r="G30">
        <v>40.8</v>
      </c>
      <c r="H30">
        <v>-7.1</v>
      </c>
      <c r="I30">
        <v>8</v>
      </c>
      <c r="J30">
        <v>-7.2</v>
      </c>
      <c r="K30">
        <v>-1.1</v>
      </c>
      <c r="L30">
        <v>82</v>
      </c>
      <c r="M30">
        <f t="shared" si="1"/>
        <v>-5</v>
      </c>
    </row>
    <row r="31" spans="1:13" ht="12.75">
      <c r="A31">
        <v>709</v>
      </c>
      <c r="B31" s="10">
        <v>39564</v>
      </c>
      <c r="D31">
        <v>35.9</v>
      </c>
      <c r="E31">
        <f t="shared" si="0"/>
        <v>-0.29999999999999716</v>
      </c>
      <c r="F31">
        <f t="shared" si="2"/>
        <v>0.06000000000000085</v>
      </c>
      <c r="G31">
        <v>41.1</v>
      </c>
      <c r="H31">
        <v>-3.8</v>
      </c>
      <c r="I31">
        <v>1.2</v>
      </c>
      <c r="J31">
        <v>-7.5</v>
      </c>
      <c r="K31">
        <v>-3.6</v>
      </c>
      <c r="L31">
        <v>80</v>
      </c>
      <c r="M31">
        <f t="shared" si="1"/>
        <v>2</v>
      </c>
    </row>
    <row r="32" spans="1:13" ht="12.75">
      <c r="A32">
        <v>709</v>
      </c>
      <c r="B32" s="10">
        <v>39565</v>
      </c>
      <c r="D32">
        <v>36</v>
      </c>
      <c r="E32">
        <f t="shared" si="0"/>
        <v>-0.10000000000000142</v>
      </c>
      <c r="F32">
        <f t="shared" si="2"/>
        <v>0</v>
      </c>
      <c r="G32">
        <v>41.2</v>
      </c>
      <c r="H32">
        <v>-8.6</v>
      </c>
      <c r="I32">
        <v>0.3</v>
      </c>
      <c r="J32">
        <v>-9.9</v>
      </c>
      <c r="K32">
        <v>-4.9</v>
      </c>
      <c r="L32">
        <v>80</v>
      </c>
      <c r="M32">
        <f t="shared" si="1"/>
        <v>0</v>
      </c>
    </row>
    <row r="33" spans="1:13" ht="12.75">
      <c r="A33">
        <v>709</v>
      </c>
      <c r="B33" s="10">
        <v>39566</v>
      </c>
      <c r="D33">
        <v>36</v>
      </c>
      <c r="E33">
        <f t="shared" si="0"/>
        <v>0</v>
      </c>
      <c r="F33">
        <f t="shared" si="2"/>
        <v>-0.12000000000000029</v>
      </c>
      <c r="G33">
        <v>41.2</v>
      </c>
      <c r="H33">
        <v>-2.3</v>
      </c>
      <c r="I33">
        <v>6.9</v>
      </c>
      <c r="J33">
        <v>-11</v>
      </c>
      <c r="K33">
        <v>-1.5</v>
      </c>
      <c r="L33">
        <v>78</v>
      </c>
      <c r="M33">
        <f t="shared" si="1"/>
        <v>2</v>
      </c>
    </row>
    <row r="34" spans="1:13" ht="12.75">
      <c r="A34">
        <v>709</v>
      </c>
      <c r="B34" s="10">
        <v>39567</v>
      </c>
      <c r="D34">
        <v>35.6</v>
      </c>
      <c r="E34">
        <f t="shared" si="0"/>
        <v>0.3999999999999986</v>
      </c>
      <c r="F34">
        <f t="shared" si="2"/>
        <v>-0.1</v>
      </c>
      <c r="G34">
        <v>41.2</v>
      </c>
      <c r="H34">
        <v>1.6</v>
      </c>
      <c r="I34">
        <v>12.4</v>
      </c>
      <c r="J34">
        <v>-2.5</v>
      </c>
      <c r="K34">
        <v>4.8</v>
      </c>
      <c r="L34">
        <v>76</v>
      </c>
      <c r="M34">
        <f t="shared" si="1"/>
        <v>2</v>
      </c>
    </row>
    <row r="35" spans="1:13" ht="12.75">
      <c r="A35">
        <v>709</v>
      </c>
      <c r="B35" s="10">
        <v>39568</v>
      </c>
      <c r="D35">
        <v>34.9</v>
      </c>
      <c r="E35">
        <f t="shared" si="0"/>
        <v>0.7000000000000028</v>
      </c>
      <c r="F35">
        <f t="shared" si="2"/>
        <v>0.14000000000000057</v>
      </c>
      <c r="G35">
        <v>41.2</v>
      </c>
      <c r="H35">
        <v>7.7</v>
      </c>
      <c r="I35">
        <v>14.2</v>
      </c>
      <c r="J35">
        <v>-0.6</v>
      </c>
      <c r="K35">
        <v>7.9</v>
      </c>
      <c r="L35">
        <v>74</v>
      </c>
      <c r="M35">
        <f t="shared" si="1"/>
        <v>2</v>
      </c>
    </row>
    <row r="36" spans="1:13" ht="12.75">
      <c r="A36">
        <v>709</v>
      </c>
      <c r="B36" s="10">
        <v>39569</v>
      </c>
      <c r="D36">
        <v>34.3</v>
      </c>
      <c r="E36">
        <f t="shared" si="0"/>
        <v>0.6000000000000014</v>
      </c>
      <c r="F36">
        <f t="shared" si="2"/>
        <v>0.3200000000000003</v>
      </c>
      <c r="G36">
        <v>41.4</v>
      </c>
      <c r="H36">
        <v>-3.5</v>
      </c>
      <c r="I36">
        <v>12.9</v>
      </c>
      <c r="J36">
        <v>-3.6</v>
      </c>
      <c r="K36">
        <v>5.1</v>
      </c>
      <c r="L36">
        <v>74</v>
      </c>
      <c r="M36">
        <f t="shared" si="1"/>
        <v>0</v>
      </c>
    </row>
    <row r="37" spans="1:13" ht="12.75">
      <c r="A37">
        <v>709</v>
      </c>
      <c r="B37" s="10">
        <v>39570</v>
      </c>
      <c r="D37">
        <v>35.3</v>
      </c>
      <c r="E37">
        <f t="shared" si="0"/>
        <v>-1</v>
      </c>
      <c r="F37">
        <f t="shared" si="2"/>
        <v>0.14000000000000057</v>
      </c>
      <c r="G37">
        <v>42.5</v>
      </c>
      <c r="H37">
        <v>-5.8</v>
      </c>
      <c r="I37">
        <v>-3.4</v>
      </c>
      <c r="J37">
        <v>-7.9</v>
      </c>
      <c r="K37">
        <v>-5.7</v>
      </c>
      <c r="L37">
        <v>83</v>
      </c>
      <c r="M37">
        <f t="shared" si="1"/>
        <v>-9</v>
      </c>
    </row>
    <row r="38" spans="1:13" ht="12.75">
      <c r="A38">
        <v>709</v>
      </c>
      <c r="B38" s="10">
        <v>39571</v>
      </c>
      <c r="D38">
        <v>35.7</v>
      </c>
      <c r="E38">
        <f t="shared" si="0"/>
        <v>-0.4000000000000057</v>
      </c>
      <c r="F38">
        <f t="shared" si="2"/>
        <v>0.05999999999999943</v>
      </c>
      <c r="G38">
        <v>42.9</v>
      </c>
      <c r="H38">
        <v>-8.9</v>
      </c>
      <c r="I38">
        <v>-2.4</v>
      </c>
      <c r="J38">
        <v>-9</v>
      </c>
      <c r="K38">
        <v>-5.9</v>
      </c>
      <c r="L38">
        <v>83</v>
      </c>
      <c r="M38">
        <f t="shared" si="1"/>
        <v>0</v>
      </c>
    </row>
    <row r="39" spans="1:13" ht="12.75">
      <c r="A39">
        <v>709</v>
      </c>
      <c r="B39" s="10">
        <v>39572</v>
      </c>
      <c r="D39">
        <v>35.7</v>
      </c>
      <c r="E39">
        <f t="shared" si="0"/>
        <v>0</v>
      </c>
      <c r="F39">
        <f t="shared" si="2"/>
        <v>-0.020000000000000285</v>
      </c>
      <c r="G39">
        <v>42.9</v>
      </c>
      <c r="H39">
        <v>-3.3</v>
      </c>
      <c r="I39">
        <v>5.5</v>
      </c>
      <c r="J39">
        <v>-10.5</v>
      </c>
      <c r="K39">
        <v>-1.8</v>
      </c>
      <c r="L39">
        <v>78</v>
      </c>
      <c r="M39">
        <f t="shared" si="1"/>
        <v>5</v>
      </c>
    </row>
    <row r="40" spans="1:13" ht="12.75">
      <c r="A40">
        <v>709</v>
      </c>
      <c r="B40" s="10">
        <v>39573</v>
      </c>
      <c r="D40">
        <v>35.3</v>
      </c>
      <c r="E40">
        <f t="shared" si="0"/>
        <v>0.4000000000000057</v>
      </c>
      <c r="F40">
        <f t="shared" si="2"/>
        <v>-0.07999999999999971</v>
      </c>
      <c r="G40">
        <v>42.9</v>
      </c>
      <c r="H40">
        <v>-0.1</v>
      </c>
      <c r="I40">
        <v>11.1</v>
      </c>
      <c r="J40">
        <v>-5.9</v>
      </c>
      <c r="K40">
        <v>2.6</v>
      </c>
      <c r="L40">
        <v>75</v>
      </c>
      <c r="M40">
        <f t="shared" si="1"/>
        <v>3</v>
      </c>
    </row>
    <row r="41" spans="1:13" ht="12.75">
      <c r="A41">
        <v>709</v>
      </c>
      <c r="B41" s="10">
        <v>39574</v>
      </c>
      <c r="D41">
        <v>34.6</v>
      </c>
      <c r="E41">
        <f t="shared" si="0"/>
        <v>0.6999999999999957</v>
      </c>
      <c r="F41">
        <f t="shared" si="2"/>
        <v>-0.06000000000000085</v>
      </c>
      <c r="G41">
        <v>42.9</v>
      </c>
      <c r="H41">
        <v>3.5</v>
      </c>
      <c r="I41">
        <v>15.9</v>
      </c>
      <c r="J41">
        <v>-1.2</v>
      </c>
      <c r="K41">
        <v>7.4</v>
      </c>
      <c r="L41">
        <v>72</v>
      </c>
      <c r="M41">
        <f t="shared" si="1"/>
        <v>3</v>
      </c>
    </row>
    <row r="42" spans="1:13" ht="12.75">
      <c r="A42">
        <v>709</v>
      </c>
      <c r="B42" s="10">
        <v>39575</v>
      </c>
      <c r="D42">
        <v>33.3</v>
      </c>
      <c r="E42">
        <f t="shared" si="0"/>
        <v>1.3000000000000043</v>
      </c>
      <c r="F42">
        <f t="shared" si="2"/>
        <v>0.4</v>
      </c>
      <c r="G42">
        <v>42.9</v>
      </c>
      <c r="H42">
        <v>2.6</v>
      </c>
      <c r="I42">
        <v>15.6</v>
      </c>
      <c r="J42">
        <v>1.2</v>
      </c>
      <c r="K42">
        <v>7.9</v>
      </c>
      <c r="L42">
        <v>70</v>
      </c>
      <c r="M42">
        <f t="shared" si="1"/>
        <v>2</v>
      </c>
    </row>
    <row r="43" spans="1:13" ht="12.75">
      <c r="A43">
        <v>709</v>
      </c>
      <c r="B43" s="10">
        <v>39576</v>
      </c>
      <c r="D43">
        <v>32.4</v>
      </c>
      <c r="E43">
        <f t="shared" si="0"/>
        <v>0.8999999999999986</v>
      </c>
      <c r="F43">
        <f t="shared" si="2"/>
        <v>0.6600000000000008</v>
      </c>
      <c r="G43">
        <v>43.1</v>
      </c>
      <c r="H43">
        <v>0.4</v>
      </c>
      <c r="I43">
        <v>14</v>
      </c>
      <c r="J43">
        <v>-0.6</v>
      </c>
      <c r="K43">
        <v>5.5</v>
      </c>
      <c r="L43">
        <v>69</v>
      </c>
      <c r="M43">
        <f t="shared" si="1"/>
        <v>1</v>
      </c>
    </row>
    <row r="44" spans="1:13" ht="12.75">
      <c r="A44">
        <v>709</v>
      </c>
      <c r="B44" s="10">
        <v>39577</v>
      </c>
      <c r="D44">
        <v>32.5</v>
      </c>
      <c r="E44">
        <f t="shared" si="0"/>
        <v>-0.10000000000000142</v>
      </c>
      <c r="F44">
        <f t="shared" si="2"/>
        <v>0.6400000000000006</v>
      </c>
      <c r="G44">
        <v>43.5</v>
      </c>
      <c r="H44">
        <v>-1.4</v>
      </c>
      <c r="I44">
        <v>4</v>
      </c>
      <c r="J44">
        <v>-1.4</v>
      </c>
      <c r="K44">
        <v>0.9</v>
      </c>
      <c r="L44">
        <v>69</v>
      </c>
      <c r="M44">
        <f t="shared" si="1"/>
        <v>0</v>
      </c>
    </row>
    <row r="45" spans="1:13" ht="12.75">
      <c r="A45">
        <v>709</v>
      </c>
      <c r="B45" s="10">
        <v>39578</v>
      </c>
      <c r="D45">
        <v>33.2</v>
      </c>
      <c r="E45">
        <f t="shared" si="0"/>
        <v>-0.7000000000000028</v>
      </c>
      <c r="F45">
        <f t="shared" si="2"/>
        <v>0.4199999999999989</v>
      </c>
      <c r="G45">
        <v>44.2</v>
      </c>
      <c r="H45">
        <v>-1.4</v>
      </c>
      <c r="I45">
        <v>8.3</v>
      </c>
      <c r="J45">
        <v>-2.9</v>
      </c>
      <c r="K45">
        <v>1.3</v>
      </c>
      <c r="L45">
        <v>73</v>
      </c>
      <c r="M45">
        <f t="shared" si="1"/>
        <v>-4</v>
      </c>
    </row>
    <row r="46" spans="1:13" ht="12.75">
      <c r="A46">
        <v>709</v>
      </c>
      <c r="B46" s="10">
        <v>39579</v>
      </c>
      <c r="D46">
        <v>33.5</v>
      </c>
      <c r="E46">
        <f t="shared" si="0"/>
        <v>-0.29999999999999716</v>
      </c>
      <c r="F46">
        <f t="shared" si="2"/>
        <v>0.22000000000000028</v>
      </c>
      <c r="G46">
        <v>44.6</v>
      </c>
      <c r="H46">
        <v>-4.1</v>
      </c>
      <c r="I46">
        <v>22</v>
      </c>
      <c r="J46">
        <v>-5</v>
      </c>
      <c r="K46">
        <v>-2.2</v>
      </c>
      <c r="L46">
        <v>73</v>
      </c>
      <c r="M46">
        <f t="shared" si="1"/>
        <v>0</v>
      </c>
    </row>
    <row r="47" spans="1:13" ht="12.75">
      <c r="A47">
        <v>709</v>
      </c>
      <c r="B47" s="10">
        <v>39580</v>
      </c>
      <c r="D47">
        <v>33.6</v>
      </c>
      <c r="E47">
        <f t="shared" si="0"/>
        <v>-0.10000000000000142</v>
      </c>
      <c r="F47">
        <f t="shared" si="2"/>
        <v>-0.06000000000000085</v>
      </c>
      <c r="G47">
        <v>44.6</v>
      </c>
      <c r="H47">
        <v>8.7</v>
      </c>
      <c r="I47">
        <v>12</v>
      </c>
      <c r="J47">
        <v>-4.1</v>
      </c>
      <c r="K47">
        <v>5.2</v>
      </c>
      <c r="L47">
        <v>69</v>
      </c>
      <c r="M47">
        <f t="shared" si="1"/>
        <v>4</v>
      </c>
    </row>
    <row r="48" spans="1:13" ht="12.75">
      <c r="A48">
        <v>709</v>
      </c>
      <c r="B48" s="10">
        <v>39581</v>
      </c>
      <c r="D48">
        <v>33.6</v>
      </c>
      <c r="E48">
        <f t="shared" si="0"/>
        <v>0</v>
      </c>
      <c r="F48">
        <f t="shared" si="2"/>
        <v>-0.24000000000000057</v>
      </c>
      <c r="G48">
        <v>45.1</v>
      </c>
      <c r="H48">
        <v>-3.1</v>
      </c>
      <c r="I48">
        <v>9.1</v>
      </c>
      <c r="J48">
        <v>-3.4</v>
      </c>
      <c r="K48">
        <v>1.8</v>
      </c>
      <c r="L48">
        <v>75</v>
      </c>
      <c r="M48">
        <f t="shared" si="1"/>
        <v>-6</v>
      </c>
    </row>
    <row r="49" spans="1:13" ht="12.75">
      <c r="A49">
        <v>709</v>
      </c>
      <c r="B49" s="10">
        <v>39582</v>
      </c>
      <c r="D49">
        <v>33.7</v>
      </c>
      <c r="E49">
        <f t="shared" si="0"/>
        <v>-0.10000000000000142</v>
      </c>
      <c r="F49">
        <f t="shared" si="2"/>
        <v>-0.24000000000000057</v>
      </c>
      <c r="G49">
        <v>45.4</v>
      </c>
      <c r="H49">
        <v>-2.4</v>
      </c>
      <c r="I49">
        <v>6.1</v>
      </c>
      <c r="J49">
        <v>-4.2</v>
      </c>
      <c r="K49">
        <v>0</v>
      </c>
      <c r="L49">
        <v>71</v>
      </c>
      <c r="M49">
        <f t="shared" si="1"/>
        <v>4</v>
      </c>
    </row>
    <row r="50" spans="1:13" ht="12.75">
      <c r="A50">
        <v>709</v>
      </c>
      <c r="B50" s="10">
        <v>39583</v>
      </c>
      <c r="D50">
        <v>33.8</v>
      </c>
      <c r="E50">
        <f t="shared" si="0"/>
        <v>-0.09999999999999432</v>
      </c>
      <c r="F50">
        <f t="shared" si="2"/>
        <v>-0.11999999999999886</v>
      </c>
      <c r="G50">
        <v>45.5</v>
      </c>
      <c r="H50">
        <v>0.1</v>
      </c>
      <c r="I50">
        <v>4.4</v>
      </c>
      <c r="J50">
        <v>-3.1</v>
      </c>
      <c r="K50">
        <v>0.6</v>
      </c>
      <c r="L50" s="19">
        <v>70</v>
      </c>
      <c r="M50">
        <f t="shared" si="1"/>
        <v>1</v>
      </c>
    </row>
    <row r="51" spans="1:13" ht="12.75">
      <c r="A51">
        <v>709</v>
      </c>
      <c r="B51" s="10">
        <v>39584</v>
      </c>
      <c r="D51">
        <v>33.8</v>
      </c>
      <c r="E51">
        <f t="shared" si="0"/>
        <v>0</v>
      </c>
      <c r="F51">
        <f t="shared" si="2"/>
        <v>-0.05999999999999943</v>
      </c>
      <c r="G51">
        <v>45.7</v>
      </c>
      <c r="H51">
        <v>-0.5</v>
      </c>
      <c r="I51">
        <v>7.7</v>
      </c>
      <c r="J51">
        <v>-1.3</v>
      </c>
      <c r="K51">
        <v>1.6</v>
      </c>
      <c r="L51">
        <v>70</v>
      </c>
      <c r="M51">
        <f t="shared" si="1"/>
        <v>0</v>
      </c>
    </row>
    <row r="52" spans="1:13" ht="12.75">
      <c r="A52">
        <v>709</v>
      </c>
      <c r="B52" s="10">
        <v>39585</v>
      </c>
      <c r="D52">
        <v>33.4</v>
      </c>
      <c r="E52">
        <f t="shared" si="0"/>
        <v>0.3999999999999986</v>
      </c>
      <c r="F52">
        <f t="shared" si="2"/>
        <v>0.04000000000000057</v>
      </c>
      <c r="G52">
        <v>45.7</v>
      </c>
      <c r="H52">
        <v>3.4</v>
      </c>
      <c r="I52">
        <v>11.8</v>
      </c>
      <c r="J52">
        <v>-0.5</v>
      </c>
      <c r="K52">
        <v>4.8</v>
      </c>
      <c r="L52">
        <v>69</v>
      </c>
      <c r="M52">
        <f t="shared" si="1"/>
        <v>1</v>
      </c>
    </row>
    <row r="53" spans="1:13" ht="12.75">
      <c r="A53">
        <v>709</v>
      </c>
      <c r="B53" s="10">
        <v>39586</v>
      </c>
      <c r="D53">
        <v>32.5</v>
      </c>
      <c r="E53">
        <f t="shared" si="0"/>
        <v>0.8999999999999986</v>
      </c>
      <c r="F53">
        <f t="shared" si="2"/>
        <v>0.22000000000000028</v>
      </c>
      <c r="G53">
        <v>45.7</v>
      </c>
      <c r="H53">
        <v>4.4</v>
      </c>
      <c r="I53">
        <v>15.8</v>
      </c>
      <c r="J53">
        <v>0.7</v>
      </c>
      <c r="K53">
        <v>8.2</v>
      </c>
      <c r="L53">
        <v>66</v>
      </c>
      <c r="M53">
        <f t="shared" si="1"/>
        <v>3</v>
      </c>
    </row>
    <row r="54" spans="1:13" ht="12.75">
      <c r="A54">
        <v>709</v>
      </c>
      <c r="B54" s="10">
        <v>39587</v>
      </c>
      <c r="D54">
        <v>31.1</v>
      </c>
      <c r="E54">
        <f t="shared" si="0"/>
        <v>1.3999999999999986</v>
      </c>
      <c r="F54">
        <f t="shared" si="2"/>
        <v>0.5200000000000002</v>
      </c>
      <c r="G54">
        <v>45.7</v>
      </c>
      <c r="H54">
        <v>7.3</v>
      </c>
      <c r="I54">
        <v>17.2</v>
      </c>
      <c r="J54">
        <v>2.6</v>
      </c>
      <c r="K54">
        <v>10.3</v>
      </c>
      <c r="L54">
        <v>63</v>
      </c>
      <c r="M54">
        <f t="shared" si="1"/>
        <v>3</v>
      </c>
    </row>
    <row r="55" spans="1:13" ht="12.75">
      <c r="A55">
        <v>709</v>
      </c>
      <c r="B55" s="10">
        <v>39588</v>
      </c>
      <c r="D55">
        <v>29.3</v>
      </c>
      <c r="E55">
        <f t="shared" si="0"/>
        <v>1.8000000000000007</v>
      </c>
      <c r="F55">
        <f t="shared" si="2"/>
        <v>0.8999999999999992</v>
      </c>
      <c r="G55">
        <v>45.7</v>
      </c>
      <c r="H55">
        <v>7.3</v>
      </c>
      <c r="I55">
        <v>17.6</v>
      </c>
      <c r="J55">
        <v>6.1</v>
      </c>
      <c r="K55">
        <v>11.3</v>
      </c>
      <c r="L55">
        <v>59</v>
      </c>
      <c r="M55">
        <f t="shared" si="1"/>
        <v>4</v>
      </c>
    </row>
    <row r="56" spans="1:13" ht="12.75">
      <c r="A56">
        <v>709</v>
      </c>
      <c r="B56" s="10">
        <v>39589</v>
      </c>
      <c r="D56">
        <v>27.7</v>
      </c>
      <c r="E56">
        <f t="shared" si="0"/>
        <v>1.6000000000000014</v>
      </c>
      <c r="F56">
        <f t="shared" si="2"/>
        <v>1.2199999999999995</v>
      </c>
      <c r="G56">
        <v>45.7</v>
      </c>
      <c r="H56">
        <v>11.8</v>
      </c>
      <c r="I56">
        <v>18.2</v>
      </c>
      <c r="J56">
        <v>4.9</v>
      </c>
      <c r="K56">
        <v>11.7</v>
      </c>
      <c r="L56">
        <v>54</v>
      </c>
      <c r="M56">
        <f t="shared" si="1"/>
        <v>5</v>
      </c>
    </row>
    <row r="57" spans="1:13" ht="12.75">
      <c r="A57">
        <v>709</v>
      </c>
      <c r="B57" s="10">
        <v>39590</v>
      </c>
      <c r="D57">
        <v>26</v>
      </c>
      <c r="E57">
        <f t="shared" si="0"/>
        <v>1.6999999999999993</v>
      </c>
      <c r="F57">
        <f t="shared" si="2"/>
        <v>1.4799999999999998</v>
      </c>
      <c r="G57">
        <v>45.7</v>
      </c>
      <c r="H57">
        <v>4.7</v>
      </c>
      <c r="I57">
        <v>17.1</v>
      </c>
      <c r="J57">
        <v>3.1</v>
      </c>
      <c r="K57">
        <v>10.4</v>
      </c>
      <c r="L57">
        <v>52</v>
      </c>
      <c r="M57">
        <f t="shared" si="1"/>
        <v>2</v>
      </c>
    </row>
    <row r="58" spans="1:13" ht="12.75">
      <c r="A58">
        <v>709</v>
      </c>
      <c r="B58" s="10">
        <v>39591</v>
      </c>
      <c r="D58">
        <v>25.8</v>
      </c>
      <c r="E58">
        <f t="shared" si="0"/>
        <v>0.1999999999999993</v>
      </c>
      <c r="F58">
        <f t="shared" si="2"/>
        <v>1.3399999999999999</v>
      </c>
      <c r="G58">
        <v>46</v>
      </c>
      <c r="H58">
        <v>-0.8</v>
      </c>
      <c r="I58">
        <v>7.1</v>
      </c>
      <c r="J58">
        <v>-1.7</v>
      </c>
      <c r="K58">
        <v>1.8</v>
      </c>
      <c r="L58">
        <v>53</v>
      </c>
      <c r="M58">
        <f t="shared" si="1"/>
        <v>-1</v>
      </c>
    </row>
    <row r="59" spans="1:13" ht="12.75">
      <c r="A59">
        <v>709</v>
      </c>
      <c r="B59" s="10">
        <v>39592</v>
      </c>
      <c r="D59">
        <v>25.8</v>
      </c>
      <c r="E59">
        <f t="shared" si="0"/>
        <v>0</v>
      </c>
      <c r="F59">
        <f t="shared" si="2"/>
        <v>1.06</v>
      </c>
      <c r="G59">
        <v>46.2</v>
      </c>
      <c r="H59">
        <v>-0.6</v>
      </c>
      <c r="I59">
        <v>7.3</v>
      </c>
      <c r="J59">
        <v>-0.9</v>
      </c>
      <c r="K59">
        <v>1.7</v>
      </c>
      <c r="L59">
        <v>53</v>
      </c>
      <c r="M59">
        <f t="shared" si="1"/>
        <v>0</v>
      </c>
    </row>
    <row r="60" spans="1:13" ht="12.75">
      <c r="A60">
        <v>709</v>
      </c>
      <c r="B60" s="10">
        <v>39593</v>
      </c>
      <c r="D60">
        <v>25.9</v>
      </c>
      <c r="E60">
        <f t="shared" si="0"/>
        <v>-0.09999999999999787</v>
      </c>
      <c r="F60">
        <f t="shared" si="2"/>
        <v>0.6800000000000004</v>
      </c>
      <c r="G60">
        <v>46.4</v>
      </c>
      <c r="H60">
        <v>-0.7</v>
      </c>
      <c r="I60">
        <v>6.3</v>
      </c>
      <c r="J60">
        <v>-2.4</v>
      </c>
      <c r="K60">
        <v>1.1</v>
      </c>
      <c r="L60">
        <v>52</v>
      </c>
      <c r="M60">
        <f t="shared" si="1"/>
        <v>1</v>
      </c>
    </row>
    <row r="61" spans="1:13" ht="12.75">
      <c r="A61">
        <v>709</v>
      </c>
      <c r="B61" s="10">
        <v>39594</v>
      </c>
      <c r="D61">
        <v>25.5</v>
      </c>
      <c r="E61">
        <f t="shared" si="0"/>
        <v>0.3999999999999986</v>
      </c>
      <c r="F61">
        <f t="shared" si="2"/>
        <v>0.43999999999999984</v>
      </c>
      <c r="G61">
        <v>46.4</v>
      </c>
      <c r="H61">
        <v>6.1</v>
      </c>
      <c r="I61">
        <v>10.4</v>
      </c>
      <c r="J61">
        <v>-0.8</v>
      </c>
      <c r="K61">
        <v>5.2</v>
      </c>
      <c r="L61">
        <v>50</v>
      </c>
      <c r="M61">
        <f t="shared" si="1"/>
        <v>2</v>
      </c>
    </row>
    <row r="62" spans="1:13" ht="12.75">
      <c r="A62">
        <v>709</v>
      </c>
      <c r="B62" s="10">
        <v>39595</v>
      </c>
      <c r="D62">
        <v>24.7</v>
      </c>
      <c r="E62">
        <f t="shared" si="0"/>
        <v>0.8000000000000007</v>
      </c>
      <c r="F62">
        <f t="shared" si="2"/>
        <v>0.2600000000000001</v>
      </c>
      <c r="G62">
        <v>46.5</v>
      </c>
      <c r="H62">
        <v>0.6</v>
      </c>
      <c r="I62">
        <v>13.4</v>
      </c>
      <c r="J62">
        <v>0.5</v>
      </c>
      <c r="K62">
        <v>6.6</v>
      </c>
      <c r="L62">
        <v>48</v>
      </c>
      <c r="M62">
        <f t="shared" si="1"/>
        <v>2</v>
      </c>
    </row>
    <row r="63" spans="1:13" ht="12.75">
      <c r="A63">
        <v>709</v>
      </c>
      <c r="B63" s="10">
        <v>39596</v>
      </c>
      <c r="D63">
        <v>23.7</v>
      </c>
      <c r="E63">
        <f t="shared" si="0"/>
        <v>1</v>
      </c>
      <c r="F63">
        <f t="shared" si="2"/>
        <v>0.42000000000000026</v>
      </c>
      <c r="G63">
        <v>46.5</v>
      </c>
      <c r="H63">
        <v>6.1</v>
      </c>
      <c r="I63">
        <v>13</v>
      </c>
      <c r="J63">
        <v>-1</v>
      </c>
      <c r="K63">
        <v>6.4</v>
      </c>
      <c r="L63">
        <v>46</v>
      </c>
      <c r="M63">
        <f t="shared" si="1"/>
        <v>2</v>
      </c>
    </row>
    <row r="64" spans="1:13" ht="12.75">
      <c r="A64">
        <v>709</v>
      </c>
      <c r="B64" s="10">
        <v>39597</v>
      </c>
      <c r="D64">
        <v>22.6</v>
      </c>
      <c r="E64">
        <f t="shared" si="0"/>
        <v>1.0999999999999979</v>
      </c>
      <c r="F64">
        <f t="shared" si="2"/>
        <v>0.6399999999999999</v>
      </c>
      <c r="G64">
        <v>46.6</v>
      </c>
      <c r="H64">
        <v>7.8</v>
      </c>
      <c r="I64">
        <v>15.6</v>
      </c>
      <c r="J64">
        <v>3</v>
      </c>
      <c r="K64">
        <v>10.4</v>
      </c>
      <c r="L64">
        <v>42</v>
      </c>
      <c r="M64">
        <f t="shared" si="1"/>
        <v>4</v>
      </c>
    </row>
    <row r="65" spans="1:13" ht="12.75">
      <c r="A65">
        <v>709</v>
      </c>
      <c r="B65" s="10">
        <v>39598</v>
      </c>
      <c r="D65">
        <v>20.9</v>
      </c>
      <c r="E65">
        <f t="shared" si="0"/>
        <v>1.7000000000000028</v>
      </c>
      <c r="F65">
        <f t="shared" si="2"/>
        <v>1</v>
      </c>
      <c r="G65">
        <v>46.7</v>
      </c>
      <c r="H65">
        <v>1.9</v>
      </c>
      <c r="I65">
        <v>13.2</v>
      </c>
      <c r="J65">
        <v>1.9</v>
      </c>
      <c r="K65">
        <v>8.7</v>
      </c>
      <c r="L65">
        <v>40</v>
      </c>
      <c r="M65">
        <f t="shared" si="1"/>
        <v>2</v>
      </c>
    </row>
    <row r="66" spans="1:13" ht="12.75">
      <c r="A66">
        <v>709</v>
      </c>
      <c r="B66" s="10">
        <v>39599</v>
      </c>
      <c r="D66">
        <v>19.7</v>
      </c>
      <c r="E66">
        <f t="shared" si="0"/>
        <v>1.1999999999999993</v>
      </c>
      <c r="F66">
        <f t="shared" si="2"/>
        <v>1.1600000000000001</v>
      </c>
      <c r="G66">
        <v>46.7</v>
      </c>
      <c r="H66">
        <v>1.8</v>
      </c>
      <c r="I66">
        <v>13.6</v>
      </c>
      <c r="J66">
        <v>-0.5</v>
      </c>
      <c r="K66">
        <v>6.4</v>
      </c>
      <c r="L66">
        <v>37</v>
      </c>
      <c r="M66">
        <f t="shared" si="1"/>
        <v>3</v>
      </c>
    </row>
    <row r="67" spans="1:13" ht="12.75">
      <c r="A67">
        <v>709</v>
      </c>
      <c r="B67" s="10">
        <v>39600</v>
      </c>
      <c r="D67">
        <v>17.9</v>
      </c>
      <c r="E67">
        <f t="shared" si="0"/>
        <v>1.8000000000000007</v>
      </c>
      <c r="F67">
        <f t="shared" si="2"/>
        <v>1.36</v>
      </c>
      <c r="G67">
        <v>46.7</v>
      </c>
      <c r="H67">
        <v>2.8</v>
      </c>
      <c r="I67">
        <v>15.7</v>
      </c>
      <c r="J67">
        <v>-0.1</v>
      </c>
      <c r="K67">
        <v>8.5</v>
      </c>
      <c r="L67">
        <v>34</v>
      </c>
      <c r="M67">
        <f t="shared" si="1"/>
        <v>3</v>
      </c>
    </row>
    <row r="68" spans="1:13" ht="12.75">
      <c r="A68">
        <v>709</v>
      </c>
      <c r="B68" s="10">
        <v>39601</v>
      </c>
      <c r="D68">
        <v>16.1</v>
      </c>
      <c r="E68">
        <f t="shared" si="0"/>
        <v>1.7999999999999972</v>
      </c>
      <c r="F68">
        <f t="shared" si="2"/>
        <v>1.5199999999999996</v>
      </c>
      <c r="G68">
        <v>46.7</v>
      </c>
      <c r="H68">
        <v>9</v>
      </c>
      <c r="I68">
        <v>19.1</v>
      </c>
      <c r="J68">
        <v>2</v>
      </c>
      <c r="K68">
        <v>11.4</v>
      </c>
      <c r="L68">
        <v>31</v>
      </c>
      <c r="M68">
        <f t="shared" si="1"/>
        <v>3</v>
      </c>
    </row>
    <row r="69" spans="1:13" ht="12.75">
      <c r="A69">
        <v>709</v>
      </c>
      <c r="B69" s="10">
        <v>39602</v>
      </c>
      <c r="D69">
        <v>14.1</v>
      </c>
      <c r="E69">
        <f t="shared" si="0"/>
        <v>2.0000000000000018</v>
      </c>
      <c r="F69">
        <f t="shared" si="2"/>
        <v>1.7000000000000004</v>
      </c>
      <c r="G69">
        <v>46.7</v>
      </c>
      <c r="H69">
        <v>4.9</v>
      </c>
      <c r="I69">
        <v>18.5</v>
      </c>
      <c r="J69">
        <v>4.8</v>
      </c>
      <c r="K69">
        <v>11.5</v>
      </c>
      <c r="L69">
        <v>28</v>
      </c>
      <c r="M69">
        <f t="shared" si="1"/>
        <v>3</v>
      </c>
    </row>
    <row r="70" spans="1:13" ht="12.75">
      <c r="A70">
        <v>709</v>
      </c>
      <c r="B70" s="10">
        <v>39603</v>
      </c>
      <c r="D70">
        <v>12.8</v>
      </c>
      <c r="E70">
        <f t="shared" si="0"/>
        <v>1.299999999999999</v>
      </c>
      <c r="F70">
        <f t="shared" si="2"/>
        <v>1.6199999999999997</v>
      </c>
      <c r="G70">
        <v>46.8</v>
      </c>
      <c r="H70">
        <v>3.2</v>
      </c>
      <c r="I70">
        <v>14.5</v>
      </c>
      <c r="J70">
        <v>3.2</v>
      </c>
      <c r="K70">
        <v>7.4</v>
      </c>
      <c r="L70">
        <v>25</v>
      </c>
      <c r="M70">
        <f t="shared" si="1"/>
        <v>3</v>
      </c>
    </row>
    <row r="71" spans="1:13" ht="12.75">
      <c r="A71">
        <v>709</v>
      </c>
      <c r="B71" s="10">
        <v>39604</v>
      </c>
      <c r="D71">
        <v>12.4</v>
      </c>
      <c r="E71">
        <f t="shared" si="0"/>
        <v>0.40000000000000036</v>
      </c>
      <c r="F71">
        <f t="shared" si="2"/>
        <v>1.4599999999999997</v>
      </c>
      <c r="G71">
        <v>47</v>
      </c>
      <c r="H71">
        <v>2</v>
      </c>
      <c r="I71">
        <v>8.8</v>
      </c>
      <c r="J71">
        <v>0.7</v>
      </c>
      <c r="K71">
        <v>3.8</v>
      </c>
      <c r="L71">
        <v>23</v>
      </c>
      <c r="M71">
        <f t="shared" si="1"/>
        <v>2</v>
      </c>
    </row>
    <row r="72" spans="1:13" ht="12.75">
      <c r="A72">
        <v>709</v>
      </c>
      <c r="B72" s="10">
        <v>39605</v>
      </c>
      <c r="D72">
        <v>12.8</v>
      </c>
      <c r="E72">
        <f t="shared" si="0"/>
        <v>-0.40000000000000036</v>
      </c>
      <c r="F72">
        <f t="shared" si="2"/>
        <v>1.0199999999999996</v>
      </c>
      <c r="G72">
        <v>48.2</v>
      </c>
      <c r="H72">
        <v>2.2</v>
      </c>
      <c r="I72">
        <v>5.5</v>
      </c>
      <c r="J72">
        <v>1.4</v>
      </c>
      <c r="K72">
        <v>2.8</v>
      </c>
      <c r="L72">
        <v>26</v>
      </c>
      <c r="M72">
        <f t="shared" si="1"/>
        <v>-3</v>
      </c>
    </row>
    <row r="73" spans="1:13" ht="12.75">
      <c r="A73">
        <v>709</v>
      </c>
      <c r="B73" s="10">
        <v>39606</v>
      </c>
      <c r="D73">
        <v>12</v>
      </c>
      <c r="E73">
        <f t="shared" si="0"/>
        <v>0.8000000000000007</v>
      </c>
      <c r="F73">
        <f t="shared" si="2"/>
        <v>0.8200000000000003</v>
      </c>
      <c r="G73">
        <v>48.4</v>
      </c>
      <c r="H73">
        <v>2.5</v>
      </c>
      <c r="I73">
        <v>11.6</v>
      </c>
      <c r="J73">
        <v>1.5</v>
      </c>
      <c r="K73">
        <v>5.7</v>
      </c>
      <c r="L73">
        <v>23</v>
      </c>
      <c r="M73">
        <f t="shared" si="1"/>
        <v>3</v>
      </c>
    </row>
    <row r="74" spans="1:13" ht="12.75">
      <c r="A74">
        <v>709</v>
      </c>
      <c r="B74" s="10">
        <v>39607</v>
      </c>
      <c r="D74">
        <v>10.9</v>
      </c>
      <c r="E74">
        <f t="shared" si="0"/>
        <v>1.0999999999999996</v>
      </c>
      <c r="F74">
        <f t="shared" si="2"/>
        <v>0.6399999999999999</v>
      </c>
      <c r="G74">
        <v>48.5</v>
      </c>
      <c r="H74">
        <v>1.1</v>
      </c>
      <c r="I74">
        <v>9.1</v>
      </c>
      <c r="J74">
        <v>0.6</v>
      </c>
      <c r="K74">
        <v>3.4</v>
      </c>
      <c r="L74">
        <v>21</v>
      </c>
      <c r="M74">
        <f t="shared" si="1"/>
        <v>2</v>
      </c>
    </row>
    <row r="75" spans="1:13" ht="12.75">
      <c r="A75">
        <v>709</v>
      </c>
      <c r="B75" s="10">
        <v>39608</v>
      </c>
      <c r="D75">
        <v>9.9</v>
      </c>
      <c r="E75">
        <f t="shared" si="0"/>
        <v>1</v>
      </c>
      <c r="F75">
        <f t="shared" si="2"/>
        <v>0.5800000000000001</v>
      </c>
      <c r="G75">
        <v>48.5</v>
      </c>
      <c r="H75">
        <v>0.2</v>
      </c>
      <c r="I75">
        <v>8.9</v>
      </c>
      <c r="J75">
        <v>0</v>
      </c>
      <c r="K75">
        <v>3.3</v>
      </c>
      <c r="L75">
        <v>20</v>
      </c>
      <c r="M75">
        <f t="shared" si="1"/>
        <v>1</v>
      </c>
    </row>
    <row r="76" spans="1:13" ht="12.75">
      <c r="A76">
        <v>709</v>
      </c>
      <c r="B76" s="10">
        <v>39609</v>
      </c>
      <c r="D76">
        <v>8.3</v>
      </c>
      <c r="E76">
        <f t="shared" si="0"/>
        <v>1.5999999999999996</v>
      </c>
      <c r="F76">
        <f t="shared" si="2"/>
        <v>0.82</v>
      </c>
      <c r="G76">
        <v>48.5</v>
      </c>
      <c r="H76">
        <v>6.9</v>
      </c>
      <c r="I76">
        <v>12.5</v>
      </c>
      <c r="J76">
        <v>-1.3</v>
      </c>
      <c r="K76">
        <v>5.7</v>
      </c>
      <c r="L76">
        <v>16</v>
      </c>
      <c r="M76">
        <f t="shared" si="1"/>
        <v>4</v>
      </c>
    </row>
    <row r="77" spans="1:13" ht="12.75">
      <c r="A77">
        <v>709</v>
      </c>
      <c r="B77" s="10">
        <v>39610</v>
      </c>
      <c r="D77">
        <v>5.9</v>
      </c>
      <c r="E77">
        <f t="shared" si="0"/>
        <v>2.4000000000000004</v>
      </c>
      <c r="F77">
        <f t="shared" si="2"/>
        <v>1.3800000000000001</v>
      </c>
      <c r="G77">
        <v>48.5</v>
      </c>
      <c r="H77">
        <v>0.1</v>
      </c>
      <c r="I77">
        <v>18</v>
      </c>
      <c r="J77">
        <v>0</v>
      </c>
      <c r="K77">
        <v>10.8</v>
      </c>
      <c r="L77">
        <v>13</v>
      </c>
      <c r="M77">
        <f t="shared" si="1"/>
        <v>3</v>
      </c>
    </row>
    <row r="78" spans="1:13" ht="12.75">
      <c r="A78">
        <v>709</v>
      </c>
      <c r="B78" s="10">
        <v>39611</v>
      </c>
      <c r="D78">
        <v>5.9</v>
      </c>
      <c r="E78">
        <f t="shared" si="0"/>
        <v>0</v>
      </c>
      <c r="F78">
        <f t="shared" si="2"/>
        <v>1.22</v>
      </c>
      <c r="G78">
        <v>48.5</v>
      </c>
      <c r="H78">
        <v>0</v>
      </c>
      <c r="I78">
        <v>6</v>
      </c>
      <c r="J78">
        <v>-3.3</v>
      </c>
      <c r="K78">
        <v>0.5</v>
      </c>
      <c r="L78">
        <v>12</v>
      </c>
      <c r="M78">
        <f t="shared" si="1"/>
        <v>1</v>
      </c>
    </row>
    <row r="79" spans="1:13" ht="12.75">
      <c r="A79">
        <v>709</v>
      </c>
      <c r="B79" s="10">
        <v>39612</v>
      </c>
      <c r="D79">
        <v>4.5</v>
      </c>
      <c r="E79">
        <f t="shared" si="0"/>
        <v>1.4000000000000004</v>
      </c>
      <c r="F79">
        <f t="shared" si="2"/>
        <v>1.28</v>
      </c>
      <c r="G79">
        <v>48.5</v>
      </c>
      <c r="H79">
        <v>1</v>
      </c>
      <c r="I79">
        <v>30.7</v>
      </c>
      <c r="J79">
        <v>-1.9</v>
      </c>
      <c r="K79">
        <v>3.7</v>
      </c>
      <c r="L79">
        <v>8</v>
      </c>
      <c r="M79">
        <f t="shared" si="1"/>
        <v>4</v>
      </c>
    </row>
    <row r="80" spans="1:13" ht="12.75">
      <c r="A80">
        <v>709</v>
      </c>
      <c r="B80" s="10">
        <v>39613</v>
      </c>
      <c r="D80">
        <v>2.3</v>
      </c>
      <c r="E80">
        <f t="shared" si="0"/>
        <v>2.2</v>
      </c>
      <c r="F80">
        <f t="shared" si="2"/>
        <v>1.52</v>
      </c>
      <c r="G80">
        <v>48.5</v>
      </c>
      <c r="H80">
        <v>5.1</v>
      </c>
      <c r="I80">
        <v>13.2</v>
      </c>
      <c r="J80">
        <v>-0.5</v>
      </c>
      <c r="K80">
        <v>6.5</v>
      </c>
      <c r="L80">
        <v>5</v>
      </c>
      <c r="M80">
        <f t="shared" si="1"/>
        <v>3</v>
      </c>
    </row>
    <row r="81" spans="1:13" ht="12.75">
      <c r="A81">
        <v>709</v>
      </c>
      <c r="B81" s="10">
        <v>39614</v>
      </c>
      <c r="D81">
        <v>1.1</v>
      </c>
      <c r="E81">
        <f t="shared" si="0"/>
        <v>1.1999999999999997</v>
      </c>
      <c r="F81">
        <f t="shared" si="2"/>
        <v>1.4400000000000002</v>
      </c>
      <c r="G81">
        <v>48.5</v>
      </c>
      <c r="H81">
        <v>6.6</v>
      </c>
      <c r="I81">
        <v>17.8</v>
      </c>
      <c r="J81">
        <v>4.1</v>
      </c>
      <c r="K81">
        <v>11.1</v>
      </c>
      <c r="L81">
        <v>0</v>
      </c>
      <c r="M81">
        <f t="shared" si="1"/>
        <v>5</v>
      </c>
    </row>
    <row r="82" spans="1:13" ht="12.75">
      <c r="A82" s="9">
        <v>709</v>
      </c>
      <c r="B82" s="13">
        <v>39615</v>
      </c>
      <c r="C82" s="9"/>
      <c r="D82" s="9">
        <v>0</v>
      </c>
      <c r="E82" s="9">
        <f t="shared" si="0"/>
        <v>1.1</v>
      </c>
      <c r="F82" s="9">
        <f t="shared" si="2"/>
        <v>1.1800000000000002</v>
      </c>
      <c r="G82" s="9">
        <v>48.5</v>
      </c>
      <c r="H82" s="9">
        <v>6.3</v>
      </c>
      <c r="I82" s="9">
        <v>19.5</v>
      </c>
      <c r="J82" s="9">
        <v>3.6</v>
      </c>
      <c r="K82" s="9">
        <v>12.1</v>
      </c>
      <c r="L82" s="9">
        <v>-3</v>
      </c>
      <c r="M82" s="9"/>
    </row>
    <row r="83" spans="4:13" ht="12.75">
      <c r="D83" s="14" t="s">
        <v>30</v>
      </c>
      <c r="E83" s="15">
        <f>AVERAGE(E21:E82)</f>
        <v>0.6129032258064516</v>
      </c>
      <c r="F83" s="15">
        <f>AVERAGE(F21:F82)</f>
        <v>0.5993103448275862</v>
      </c>
      <c r="G83">
        <f>G82-G20</f>
        <v>8.5</v>
      </c>
      <c r="H83" t="s">
        <v>31</v>
      </c>
      <c r="J83" s="14" t="s">
        <v>32</v>
      </c>
      <c r="K83" s="16">
        <f>AVERAGE(K20:K82)</f>
        <v>4.122222222222222</v>
      </c>
      <c r="L83" s="14" t="s">
        <v>33</v>
      </c>
      <c r="M83" s="17">
        <f>AVERAGE(M21:M81)</f>
        <v>1.5245901639344261</v>
      </c>
    </row>
    <row r="84" spans="4:7" ht="12.75">
      <c r="D84" s="14" t="s">
        <v>34</v>
      </c>
      <c r="E84" s="18">
        <f>MAX(E21:E82)</f>
        <v>2.4000000000000004</v>
      </c>
      <c r="F84" s="18">
        <f>MAX(F21:F82)</f>
        <v>1.7000000000000004</v>
      </c>
      <c r="G84" s="18"/>
    </row>
    <row r="85" spans="4:7" ht="12.75">
      <c r="D85" s="14" t="s">
        <v>35</v>
      </c>
      <c r="E85" s="16">
        <f>COUNT(E21:E82)</f>
        <v>62</v>
      </c>
      <c r="F85" s="16"/>
      <c r="G85" s="1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pane ySplit="5" topLeftCell="A28" activePane="bottomLeft" state="frozen"/>
      <selection pane="topLeft" activeCell="A1" sqref="A1"/>
      <selection pane="bottomLeft" activeCell="F58" sqref="F58"/>
    </sheetView>
  </sheetViews>
  <sheetFormatPr defaultColWidth="9.140625" defaultRowHeight="12.75"/>
  <cols>
    <col min="2" max="2" width="11.140625" style="0" customWidth="1"/>
    <col min="4" max="13" width="14.7109375" style="0" customWidth="1"/>
  </cols>
  <sheetData>
    <row r="1" ht="12.75">
      <c r="A1" t="s">
        <v>36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3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39173</v>
      </c>
      <c r="D6">
        <v>21.4</v>
      </c>
      <c r="G6">
        <v>26.7</v>
      </c>
      <c r="H6">
        <v>-1.9</v>
      </c>
      <c r="I6">
        <v>15.1</v>
      </c>
      <c r="J6">
        <v>-14.8</v>
      </c>
      <c r="K6">
        <v>-2.4</v>
      </c>
      <c r="L6">
        <v>179</v>
      </c>
    </row>
    <row r="7" spans="1:12" ht="12.75">
      <c r="A7">
        <v>709</v>
      </c>
      <c r="B7" s="10">
        <v>39174</v>
      </c>
      <c r="D7">
        <v>21.7</v>
      </c>
      <c r="G7">
        <v>26.9</v>
      </c>
      <c r="H7">
        <v>0.6</v>
      </c>
      <c r="I7">
        <v>26.1</v>
      </c>
      <c r="J7">
        <v>-2.4</v>
      </c>
      <c r="K7">
        <v>1.5</v>
      </c>
      <c r="L7">
        <v>41</v>
      </c>
    </row>
    <row r="8" spans="1:12" ht="12.75">
      <c r="A8">
        <v>709</v>
      </c>
      <c r="B8" s="10">
        <v>39175</v>
      </c>
      <c r="D8">
        <v>21.6</v>
      </c>
      <c r="G8">
        <v>26.9</v>
      </c>
      <c r="H8">
        <v>-1.2</v>
      </c>
      <c r="I8">
        <v>18</v>
      </c>
      <c r="J8">
        <v>-4.7</v>
      </c>
      <c r="K8">
        <v>2.8</v>
      </c>
      <c r="L8">
        <v>46</v>
      </c>
    </row>
    <row r="9" spans="1:12" ht="12.75">
      <c r="A9">
        <v>709</v>
      </c>
      <c r="B9" s="10">
        <v>39176</v>
      </c>
      <c r="D9">
        <v>21.6</v>
      </c>
      <c r="G9">
        <v>26.9</v>
      </c>
      <c r="H9">
        <v>0.6</v>
      </c>
      <c r="I9">
        <v>29.6</v>
      </c>
      <c r="J9">
        <v>-10.8</v>
      </c>
      <c r="K9">
        <v>1.9</v>
      </c>
      <c r="L9">
        <v>42</v>
      </c>
    </row>
    <row r="10" spans="1:12" ht="12.75">
      <c r="A10">
        <v>709</v>
      </c>
      <c r="B10" s="10">
        <v>39177</v>
      </c>
      <c r="D10">
        <v>21.6</v>
      </c>
      <c r="G10">
        <v>27.1</v>
      </c>
      <c r="H10">
        <v>0.5</v>
      </c>
      <c r="I10">
        <v>28.4</v>
      </c>
      <c r="J10">
        <v>-8.3</v>
      </c>
      <c r="K10">
        <v>4.2</v>
      </c>
      <c r="L10">
        <v>47</v>
      </c>
    </row>
    <row r="11" spans="1:12" ht="12.75">
      <c r="A11">
        <v>709</v>
      </c>
      <c r="B11" s="10">
        <v>39178</v>
      </c>
      <c r="D11">
        <v>21.5</v>
      </c>
      <c r="G11">
        <v>27.2</v>
      </c>
      <c r="H11">
        <v>1.9</v>
      </c>
      <c r="I11">
        <v>6.9</v>
      </c>
      <c r="J11">
        <v>-8.4</v>
      </c>
      <c r="K11">
        <v>2.3</v>
      </c>
      <c r="L11">
        <v>46</v>
      </c>
    </row>
    <row r="12" spans="1:12" ht="12.75">
      <c r="A12">
        <v>709</v>
      </c>
      <c r="B12" s="10">
        <v>39179</v>
      </c>
      <c r="D12">
        <v>21.3</v>
      </c>
      <c r="G12">
        <v>27.2</v>
      </c>
      <c r="H12">
        <v>-0.5</v>
      </c>
      <c r="I12">
        <v>30.3</v>
      </c>
      <c r="J12">
        <v>-8.7</v>
      </c>
      <c r="K12">
        <v>2.5</v>
      </c>
      <c r="L12">
        <v>34</v>
      </c>
    </row>
    <row r="13" spans="1:12" ht="12.75">
      <c r="A13">
        <v>709</v>
      </c>
      <c r="B13" s="10">
        <v>39180</v>
      </c>
      <c r="D13">
        <v>21.2</v>
      </c>
      <c r="G13">
        <v>27.3</v>
      </c>
      <c r="H13">
        <v>-0.6</v>
      </c>
      <c r="I13">
        <v>29.7</v>
      </c>
      <c r="J13">
        <v>-10.2</v>
      </c>
      <c r="K13">
        <v>0.6</v>
      </c>
      <c r="L13">
        <v>32</v>
      </c>
    </row>
    <row r="14" spans="1:12" ht="12.75">
      <c r="A14">
        <v>709</v>
      </c>
      <c r="B14" s="10">
        <v>39181</v>
      </c>
      <c r="D14">
        <v>21.8</v>
      </c>
      <c r="G14">
        <v>27.9</v>
      </c>
      <c r="H14">
        <v>1.1</v>
      </c>
      <c r="I14">
        <v>31.2</v>
      </c>
      <c r="J14">
        <v>-7.3</v>
      </c>
      <c r="K14">
        <v>0.7</v>
      </c>
      <c r="L14">
        <v>171</v>
      </c>
    </row>
    <row r="15" spans="1:12" ht="12.75">
      <c r="A15">
        <v>709</v>
      </c>
      <c r="B15" s="10">
        <v>39182</v>
      </c>
      <c r="D15">
        <v>21.9</v>
      </c>
      <c r="G15">
        <v>28.1</v>
      </c>
      <c r="H15">
        <v>-1.3</v>
      </c>
      <c r="I15">
        <v>33.1</v>
      </c>
      <c r="J15">
        <v>-12.1</v>
      </c>
      <c r="K15">
        <v>1.6</v>
      </c>
      <c r="L15">
        <v>37</v>
      </c>
    </row>
    <row r="16" spans="1:12" ht="12.75">
      <c r="A16">
        <v>709</v>
      </c>
      <c r="B16" s="10">
        <v>39183</v>
      </c>
      <c r="D16">
        <v>22.4</v>
      </c>
      <c r="G16">
        <v>28.6</v>
      </c>
      <c r="H16">
        <v>-9.2</v>
      </c>
      <c r="I16">
        <v>14.3</v>
      </c>
      <c r="J16">
        <v>-15.3</v>
      </c>
      <c r="K16">
        <v>-6.6</v>
      </c>
      <c r="L16">
        <v>44</v>
      </c>
    </row>
    <row r="17" spans="1:12" ht="12.75">
      <c r="A17">
        <v>709</v>
      </c>
      <c r="B17" s="10">
        <v>39184</v>
      </c>
      <c r="D17">
        <v>22.5</v>
      </c>
      <c r="G17">
        <v>28.7</v>
      </c>
      <c r="H17">
        <v>-10.3</v>
      </c>
      <c r="I17">
        <v>18.2</v>
      </c>
      <c r="J17">
        <v>-18.1</v>
      </c>
      <c r="K17">
        <v>-7.7</v>
      </c>
      <c r="L17">
        <v>47</v>
      </c>
    </row>
    <row r="18" spans="1:12" ht="12.75">
      <c r="A18">
        <v>709</v>
      </c>
      <c r="B18" s="10">
        <v>39185</v>
      </c>
      <c r="D18">
        <v>22.5</v>
      </c>
      <c r="G18">
        <v>28.7</v>
      </c>
      <c r="H18">
        <v>-6.7</v>
      </c>
      <c r="I18">
        <v>30.4</v>
      </c>
      <c r="J18">
        <v>-11.9</v>
      </c>
      <c r="K18">
        <v>-4.3</v>
      </c>
      <c r="L18">
        <v>41</v>
      </c>
    </row>
    <row r="19" spans="1:12" ht="12.75">
      <c r="A19" s="11">
        <v>709</v>
      </c>
      <c r="B19" s="12">
        <v>39186</v>
      </c>
      <c r="C19" s="11"/>
      <c r="D19" s="11">
        <v>22.7</v>
      </c>
      <c r="E19" s="11"/>
      <c r="F19" s="11"/>
      <c r="G19" s="11">
        <v>28.7</v>
      </c>
      <c r="H19" s="11">
        <v>-9.1</v>
      </c>
      <c r="I19" s="11">
        <v>27.3</v>
      </c>
      <c r="J19" s="11">
        <v>-9.1</v>
      </c>
      <c r="K19" s="11">
        <v>-2.6</v>
      </c>
      <c r="L19" s="11">
        <v>50</v>
      </c>
    </row>
    <row r="20" spans="1:12" ht="12.75">
      <c r="A20">
        <v>709</v>
      </c>
      <c r="B20" s="10">
        <v>39187</v>
      </c>
      <c r="D20">
        <v>22.5</v>
      </c>
      <c r="E20">
        <f>D19-D20</f>
        <v>0.1999999999999993</v>
      </c>
      <c r="G20">
        <v>28.7</v>
      </c>
      <c r="H20">
        <v>-0.9</v>
      </c>
      <c r="I20">
        <v>25.5</v>
      </c>
      <c r="J20">
        <v>-9.9</v>
      </c>
      <c r="K20">
        <v>0.5</v>
      </c>
      <c r="L20">
        <v>45</v>
      </c>
    </row>
    <row r="21" spans="1:12" ht="12.75">
      <c r="A21">
        <v>709</v>
      </c>
      <c r="B21" s="10">
        <v>39188</v>
      </c>
      <c r="D21">
        <v>22.3</v>
      </c>
      <c r="E21">
        <f aca="true" t="shared" si="0" ref="E21:E56">D20-D21</f>
        <v>0.1999999999999993</v>
      </c>
      <c r="G21">
        <v>28.7</v>
      </c>
      <c r="H21">
        <v>3.7</v>
      </c>
      <c r="I21">
        <v>27.1</v>
      </c>
      <c r="J21">
        <v>-4.8</v>
      </c>
      <c r="K21">
        <v>6</v>
      </c>
      <c r="L21">
        <v>39</v>
      </c>
    </row>
    <row r="22" spans="1:12" ht="12.75">
      <c r="A22">
        <v>709</v>
      </c>
      <c r="B22" s="10">
        <v>39189</v>
      </c>
      <c r="D22">
        <v>21.8</v>
      </c>
      <c r="E22">
        <f t="shared" si="0"/>
        <v>0.5</v>
      </c>
      <c r="G22">
        <v>28.7</v>
      </c>
      <c r="H22">
        <v>0.2</v>
      </c>
      <c r="I22">
        <v>28.5</v>
      </c>
      <c r="J22">
        <v>-8.2</v>
      </c>
      <c r="K22">
        <v>3.3</v>
      </c>
      <c r="L22">
        <v>41</v>
      </c>
    </row>
    <row r="23" spans="1:12" ht="12.75">
      <c r="A23">
        <v>709</v>
      </c>
      <c r="B23" s="10">
        <v>39190</v>
      </c>
      <c r="D23">
        <v>21.5</v>
      </c>
      <c r="E23">
        <f t="shared" si="0"/>
        <v>0.3000000000000007</v>
      </c>
      <c r="G23">
        <v>28.7</v>
      </c>
      <c r="H23">
        <v>1.7</v>
      </c>
      <c r="I23">
        <v>-99.9</v>
      </c>
      <c r="J23">
        <v>-10.2</v>
      </c>
      <c r="K23">
        <v>2</v>
      </c>
      <c r="L23">
        <v>42</v>
      </c>
    </row>
    <row r="24" spans="1:12" ht="12.75">
      <c r="A24">
        <v>709</v>
      </c>
      <c r="B24" s="10">
        <v>39191</v>
      </c>
      <c r="D24">
        <v>21.2</v>
      </c>
      <c r="E24">
        <f t="shared" si="0"/>
        <v>0.3000000000000007</v>
      </c>
      <c r="F24">
        <f aca="true" t="shared" si="1" ref="F24:F56">AVERAGE(E20:E24)</f>
        <v>0.3</v>
      </c>
      <c r="G24">
        <v>29</v>
      </c>
      <c r="H24">
        <v>-4.9</v>
      </c>
      <c r="I24">
        <v>-99.9</v>
      </c>
      <c r="J24">
        <v>-7.3</v>
      </c>
      <c r="K24">
        <v>4.6</v>
      </c>
      <c r="L24">
        <v>36</v>
      </c>
    </row>
    <row r="25" spans="1:12" ht="12.75">
      <c r="A25">
        <v>709</v>
      </c>
      <c r="B25" s="10">
        <v>39192</v>
      </c>
      <c r="D25">
        <v>21.4</v>
      </c>
      <c r="E25">
        <f t="shared" si="0"/>
        <v>-0.1999999999999993</v>
      </c>
      <c r="F25">
        <f t="shared" si="1"/>
        <v>0.22000000000000028</v>
      </c>
      <c r="G25">
        <v>29.1</v>
      </c>
      <c r="H25">
        <v>0.7</v>
      </c>
      <c r="I25">
        <v>17.6</v>
      </c>
      <c r="J25">
        <v>-15.5</v>
      </c>
      <c r="K25">
        <v>-2.1</v>
      </c>
      <c r="L25">
        <v>-120</v>
      </c>
    </row>
    <row r="26" spans="1:12" ht="12.75">
      <c r="A26">
        <v>709</v>
      </c>
      <c r="B26" s="10">
        <v>39193</v>
      </c>
      <c r="D26">
        <v>20.6</v>
      </c>
      <c r="E26">
        <f t="shared" si="0"/>
        <v>0.7999999999999972</v>
      </c>
      <c r="F26">
        <f t="shared" si="1"/>
        <v>0.33999999999999986</v>
      </c>
      <c r="G26">
        <v>29.1</v>
      </c>
      <c r="H26">
        <v>-0.8</v>
      </c>
      <c r="I26">
        <v>11.9</v>
      </c>
      <c r="J26">
        <v>-6.2</v>
      </c>
      <c r="K26">
        <v>5.1</v>
      </c>
      <c r="L26">
        <v>42</v>
      </c>
    </row>
    <row r="27" spans="1:12" ht="12.75">
      <c r="A27">
        <v>709</v>
      </c>
      <c r="B27" s="10">
        <v>39194</v>
      </c>
      <c r="D27">
        <v>20.5</v>
      </c>
      <c r="E27">
        <f t="shared" si="0"/>
        <v>0.10000000000000142</v>
      </c>
      <c r="F27">
        <f t="shared" si="1"/>
        <v>0.2600000000000001</v>
      </c>
      <c r="G27">
        <v>29.3</v>
      </c>
      <c r="H27">
        <v>-1.2</v>
      </c>
      <c r="I27">
        <v>28.1</v>
      </c>
      <c r="J27">
        <v>-2.1</v>
      </c>
      <c r="K27">
        <v>0.3</v>
      </c>
      <c r="L27">
        <v>30</v>
      </c>
    </row>
    <row r="28" spans="1:12" ht="12.75">
      <c r="A28">
        <v>709</v>
      </c>
      <c r="B28" s="10">
        <v>39195</v>
      </c>
      <c r="D28">
        <v>20.4</v>
      </c>
      <c r="E28">
        <f t="shared" si="0"/>
        <v>0.10000000000000142</v>
      </c>
      <c r="F28">
        <f t="shared" si="1"/>
        <v>0.22000000000000028</v>
      </c>
      <c r="G28">
        <v>29.5</v>
      </c>
      <c r="H28">
        <v>0.4</v>
      </c>
      <c r="I28">
        <v>22.9</v>
      </c>
      <c r="J28">
        <v>-9</v>
      </c>
      <c r="K28">
        <v>1.7</v>
      </c>
      <c r="L28">
        <v>35</v>
      </c>
    </row>
    <row r="29" spans="1:12" ht="12.75">
      <c r="A29">
        <v>709</v>
      </c>
      <c r="B29" s="10">
        <v>39196</v>
      </c>
      <c r="D29">
        <v>20.7</v>
      </c>
      <c r="E29">
        <f t="shared" si="0"/>
        <v>-0.3000000000000007</v>
      </c>
      <c r="F29">
        <f t="shared" si="1"/>
        <v>0.1</v>
      </c>
      <c r="G29">
        <v>30</v>
      </c>
      <c r="H29">
        <v>-1.4</v>
      </c>
      <c r="I29">
        <v>16.9</v>
      </c>
      <c r="J29">
        <v>-7.6</v>
      </c>
      <c r="K29">
        <v>1.2</v>
      </c>
      <c r="L29">
        <v>172</v>
      </c>
    </row>
    <row r="30" spans="1:12" ht="12.75">
      <c r="A30">
        <v>709</v>
      </c>
      <c r="B30" s="10">
        <v>39197</v>
      </c>
      <c r="D30">
        <v>20.7</v>
      </c>
      <c r="E30">
        <f t="shared" si="0"/>
        <v>0</v>
      </c>
      <c r="F30">
        <f t="shared" si="1"/>
        <v>0.13999999999999985</v>
      </c>
      <c r="G30">
        <v>30.1</v>
      </c>
      <c r="H30">
        <v>-3.4</v>
      </c>
      <c r="I30">
        <v>29.8</v>
      </c>
      <c r="J30">
        <v>-3.9</v>
      </c>
      <c r="K30">
        <v>-0.6</v>
      </c>
      <c r="L30">
        <v>37</v>
      </c>
    </row>
    <row r="31" spans="1:12" ht="12.75">
      <c r="A31">
        <v>709</v>
      </c>
      <c r="B31" s="10">
        <v>39198</v>
      </c>
      <c r="D31">
        <v>20.7</v>
      </c>
      <c r="E31">
        <f t="shared" si="0"/>
        <v>0</v>
      </c>
      <c r="F31">
        <f t="shared" si="1"/>
        <v>-0.019999999999999574</v>
      </c>
      <c r="G31">
        <v>30.1</v>
      </c>
      <c r="H31">
        <v>-0.4</v>
      </c>
      <c r="I31">
        <v>-99.9</v>
      </c>
      <c r="J31">
        <v>-12</v>
      </c>
      <c r="K31">
        <v>0.9</v>
      </c>
      <c r="L31">
        <v>44</v>
      </c>
    </row>
    <row r="32" spans="1:12" ht="12.75">
      <c r="A32">
        <v>709</v>
      </c>
      <c r="B32" s="10">
        <v>39199</v>
      </c>
      <c r="D32">
        <v>20.6</v>
      </c>
      <c r="E32">
        <f t="shared" si="0"/>
        <v>0.09999999999999787</v>
      </c>
      <c r="F32">
        <f t="shared" si="1"/>
        <v>-0.020000000000000285</v>
      </c>
      <c r="G32">
        <v>30.1</v>
      </c>
      <c r="H32">
        <v>-0.1</v>
      </c>
      <c r="I32">
        <v>21</v>
      </c>
      <c r="J32">
        <v>-6.7</v>
      </c>
      <c r="K32">
        <v>3</v>
      </c>
      <c r="L32">
        <v>33</v>
      </c>
    </row>
    <row r="33" spans="1:12" ht="12.75">
      <c r="A33">
        <v>709</v>
      </c>
      <c r="B33" s="10">
        <v>39200</v>
      </c>
      <c r="D33">
        <v>19.9</v>
      </c>
      <c r="E33">
        <f t="shared" si="0"/>
        <v>0.7000000000000028</v>
      </c>
      <c r="F33">
        <f t="shared" si="1"/>
        <v>0.1</v>
      </c>
      <c r="G33">
        <v>30.1</v>
      </c>
      <c r="H33">
        <v>1.7</v>
      </c>
      <c r="I33">
        <v>36.2</v>
      </c>
      <c r="J33">
        <v>-1</v>
      </c>
      <c r="K33">
        <v>4.5</v>
      </c>
      <c r="L33">
        <v>34</v>
      </c>
    </row>
    <row r="34" spans="1:12" ht="12.75">
      <c r="A34">
        <v>709</v>
      </c>
      <c r="B34" s="10">
        <v>39201</v>
      </c>
      <c r="D34">
        <v>18.6</v>
      </c>
      <c r="E34">
        <f t="shared" si="0"/>
        <v>1.2999999999999972</v>
      </c>
      <c r="F34">
        <f t="shared" si="1"/>
        <v>0.4199999999999996</v>
      </c>
      <c r="G34">
        <v>30.1</v>
      </c>
      <c r="H34">
        <v>6.7</v>
      </c>
      <c r="I34">
        <v>17.4</v>
      </c>
      <c r="J34">
        <v>-5.3</v>
      </c>
      <c r="K34">
        <v>9</v>
      </c>
      <c r="L34">
        <v>38</v>
      </c>
    </row>
    <row r="35" spans="1:12" ht="12.75">
      <c r="A35">
        <v>709</v>
      </c>
      <c r="B35" s="10">
        <v>39202</v>
      </c>
      <c r="D35">
        <v>17.2</v>
      </c>
      <c r="E35">
        <f t="shared" si="0"/>
        <v>1.4000000000000021</v>
      </c>
      <c r="F35">
        <f t="shared" si="1"/>
        <v>0.7</v>
      </c>
      <c r="G35">
        <v>30.1</v>
      </c>
      <c r="H35">
        <v>4.9</v>
      </c>
      <c r="I35">
        <v>30.7</v>
      </c>
      <c r="J35">
        <v>-1.4</v>
      </c>
      <c r="K35">
        <v>10.7</v>
      </c>
      <c r="L35">
        <v>37</v>
      </c>
    </row>
    <row r="36" spans="1:12" ht="12.75">
      <c r="A36">
        <v>709</v>
      </c>
      <c r="B36" s="10">
        <v>39203</v>
      </c>
      <c r="D36">
        <v>16.1</v>
      </c>
      <c r="E36">
        <f t="shared" si="0"/>
        <v>1.0999999999999979</v>
      </c>
      <c r="F36">
        <f t="shared" si="1"/>
        <v>0.9199999999999996</v>
      </c>
      <c r="G36">
        <v>30.1</v>
      </c>
      <c r="H36">
        <v>5.1</v>
      </c>
      <c r="I36">
        <v>35.7</v>
      </c>
      <c r="J36">
        <v>3</v>
      </c>
      <c r="K36">
        <v>9.2</v>
      </c>
      <c r="L36">
        <v>29</v>
      </c>
    </row>
    <row r="37" spans="1:12" ht="12.75">
      <c r="A37">
        <v>709</v>
      </c>
      <c r="B37" s="10">
        <v>39204</v>
      </c>
      <c r="D37">
        <v>15.2</v>
      </c>
      <c r="E37">
        <f t="shared" si="0"/>
        <v>0.9000000000000021</v>
      </c>
      <c r="F37">
        <f t="shared" si="1"/>
        <v>1.0800000000000005</v>
      </c>
      <c r="G37">
        <v>30.1</v>
      </c>
      <c r="H37">
        <v>5.2</v>
      </c>
      <c r="I37">
        <v>-99.9</v>
      </c>
      <c r="J37">
        <v>-3</v>
      </c>
      <c r="K37">
        <v>9.1</v>
      </c>
      <c r="L37">
        <v>22</v>
      </c>
    </row>
    <row r="38" spans="1:12" ht="12.75">
      <c r="A38">
        <v>709</v>
      </c>
      <c r="B38" s="10">
        <v>39205</v>
      </c>
      <c r="D38">
        <v>14.6</v>
      </c>
      <c r="E38">
        <f t="shared" si="0"/>
        <v>0.5999999999999996</v>
      </c>
      <c r="F38">
        <f t="shared" si="1"/>
        <v>1.0599999999999998</v>
      </c>
      <c r="G38">
        <v>30.1</v>
      </c>
      <c r="H38">
        <v>7.1</v>
      </c>
      <c r="I38">
        <v>35.7</v>
      </c>
      <c r="J38">
        <v>-3.1</v>
      </c>
      <c r="K38">
        <v>7.5</v>
      </c>
      <c r="L38">
        <v>31</v>
      </c>
    </row>
    <row r="39" spans="1:12" ht="12.75">
      <c r="A39">
        <v>709</v>
      </c>
      <c r="B39" s="10">
        <v>39206</v>
      </c>
      <c r="D39">
        <v>13.8</v>
      </c>
      <c r="E39">
        <f t="shared" si="0"/>
        <v>0.7999999999999989</v>
      </c>
      <c r="F39">
        <f t="shared" si="1"/>
        <v>0.9600000000000002</v>
      </c>
      <c r="G39">
        <v>30.4</v>
      </c>
      <c r="H39">
        <v>-2.9</v>
      </c>
      <c r="I39">
        <v>34.9</v>
      </c>
      <c r="J39">
        <v>-10.2</v>
      </c>
      <c r="K39">
        <v>3.9</v>
      </c>
      <c r="L39">
        <v>31</v>
      </c>
    </row>
    <row r="40" spans="1:12" ht="12.75">
      <c r="A40">
        <v>709</v>
      </c>
      <c r="B40" s="10">
        <v>39207</v>
      </c>
      <c r="D40">
        <v>14</v>
      </c>
      <c r="E40">
        <f t="shared" si="0"/>
        <v>-0.1999999999999993</v>
      </c>
      <c r="F40">
        <f t="shared" si="1"/>
        <v>0.6399999999999999</v>
      </c>
      <c r="G40">
        <v>30.7</v>
      </c>
      <c r="H40">
        <v>-0.6</v>
      </c>
      <c r="I40">
        <v>5.9</v>
      </c>
      <c r="J40">
        <v>-12.6</v>
      </c>
      <c r="K40">
        <v>0</v>
      </c>
      <c r="L40">
        <v>33</v>
      </c>
    </row>
    <row r="41" spans="1:12" ht="12.75">
      <c r="A41">
        <v>709</v>
      </c>
      <c r="B41" s="10">
        <v>39208</v>
      </c>
      <c r="D41">
        <v>14.5</v>
      </c>
      <c r="E41">
        <f t="shared" si="0"/>
        <v>-0.5</v>
      </c>
      <c r="F41">
        <f t="shared" si="1"/>
        <v>0.3200000000000003</v>
      </c>
      <c r="G41">
        <v>31.3</v>
      </c>
      <c r="H41">
        <v>-3.6</v>
      </c>
      <c r="I41">
        <v>28.7</v>
      </c>
      <c r="J41">
        <v>-3.6</v>
      </c>
      <c r="K41">
        <v>-0.7</v>
      </c>
      <c r="L41">
        <v>36</v>
      </c>
    </row>
    <row r="42" spans="1:12" ht="12.75">
      <c r="A42">
        <v>709</v>
      </c>
      <c r="B42" s="10">
        <v>39209</v>
      </c>
      <c r="D42">
        <v>14.8</v>
      </c>
      <c r="E42">
        <f t="shared" si="0"/>
        <v>-0.3000000000000007</v>
      </c>
      <c r="F42">
        <f t="shared" si="1"/>
        <v>0.07999999999999971</v>
      </c>
      <c r="G42">
        <v>31.5</v>
      </c>
      <c r="H42">
        <v>-5.4</v>
      </c>
      <c r="I42">
        <v>2.5</v>
      </c>
      <c r="J42">
        <v>-12.2</v>
      </c>
      <c r="K42">
        <v>-1.9</v>
      </c>
      <c r="L42">
        <v>37</v>
      </c>
    </row>
    <row r="43" spans="1:12" ht="12.75">
      <c r="A43">
        <v>709</v>
      </c>
      <c r="B43" s="10">
        <v>39210</v>
      </c>
      <c r="D43">
        <v>14.9</v>
      </c>
      <c r="E43">
        <f t="shared" si="0"/>
        <v>-0.09999999999999964</v>
      </c>
      <c r="F43">
        <f t="shared" si="1"/>
        <v>-0.060000000000000143</v>
      </c>
      <c r="G43">
        <v>31.5</v>
      </c>
      <c r="H43">
        <v>-2.8</v>
      </c>
      <c r="I43">
        <v>5.7</v>
      </c>
      <c r="J43">
        <v>-12.4</v>
      </c>
      <c r="K43">
        <v>-0.2</v>
      </c>
      <c r="L43">
        <v>35</v>
      </c>
    </row>
    <row r="44" spans="1:12" ht="12.75">
      <c r="A44">
        <v>709</v>
      </c>
      <c r="B44" s="10">
        <v>39211</v>
      </c>
      <c r="D44">
        <v>14.4</v>
      </c>
      <c r="E44">
        <f t="shared" si="0"/>
        <v>0.5</v>
      </c>
      <c r="F44">
        <f t="shared" si="1"/>
        <v>-0.11999999999999993</v>
      </c>
      <c r="G44">
        <v>31.5</v>
      </c>
      <c r="H44">
        <v>1.6</v>
      </c>
      <c r="I44">
        <v>-99.9</v>
      </c>
      <c r="J44">
        <v>-7.5</v>
      </c>
      <c r="K44">
        <v>4</v>
      </c>
      <c r="L44">
        <v>28</v>
      </c>
    </row>
    <row r="45" spans="1:12" ht="12.75">
      <c r="A45">
        <v>709</v>
      </c>
      <c r="B45" s="10">
        <v>39212</v>
      </c>
      <c r="D45">
        <v>13.6</v>
      </c>
      <c r="E45">
        <f t="shared" si="0"/>
        <v>0.8000000000000007</v>
      </c>
      <c r="F45">
        <f t="shared" si="1"/>
        <v>0.08000000000000007</v>
      </c>
      <c r="G45">
        <v>31.5</v>
      </c>
      <c r="H45">
        <v>3.9</v>
      </c>
      <c r="I45">
        <v>26.5</v>
      </c>
      <c r="J45">
        <v>-6.6</v>
      </c>
      <c r="K45">
        <v>7.1</v>
      </c>
      <c r="L45">
        <v>25</v>
      </c>
    </row>
    <row r="46" spans="1:12" ht="12.75">
      <c r="A46">
        <v>709</v>
      </c>
      <c r="B46" s="10">
        <v>39213</v>
      </c>
      <c r="D46">
        <v>12.3</v>
      </c>
      <c r="E46">
        <f t="shared" si="0"/>
        <v>1.299999999999999</v>
      </c>
      <c r="F46">
        <f t="shared" si="1"/>
        <v>0.43999999999999984</v>
      </c>
      <c r="G46">
        <v>31.5</v>
      </c>
      <c r="H46">
        <v>4.5</v>
      </c>
      <c r="I46">
        <v>-99.9</v>
      </c>
      <c r="J46">
        <v>-5.9</v>
      </c>
      <c r="K46">
        <v>8.9</v>
      </c>
      <c r="L46">
        <v>27</v>
      </c>
    </row>
    <row r="47" spans="1:12" ht="12.75">
      <c r="A47">
        <v>709</v>
      </c>
      <c r="B47" s="10">
        <v>39214</v>
      </c>
      <c r="D47">
        <v>10.7</v>
      </c>
      <c r="E47">
        <f t="shared" si="0"/>
        <v>1.6000000000000014</v>
      </c>
      <c r="F47">
        <f t="shared" si="1"/>
        <v>0.8200000000000003</v>
      </c>
      <c r="G47">
        <v>31.5</v>
      </c>
      <c r="H47">
        <v>6.3</v>
      </c>
      <c r="I47">
        <v>18.9</v>
      </c>
      <c r="J47">
        <v>2.5</v>
      </c>
      <c r="K47">
        <v>11.2</v>
      </c>
      <c r="L47">
        <v>24</v>
      </c>
    </row>
    <row r="48" spans="1:12" ht="12.75">
      <c r="A48">
        <v>709</v>
      </c>
      <c r="B48" s="10">
        <v>39215</v>
      </c>
      <c r="D48">
        <v>9.5</v>
      </c>
      <c r="E48">
        <f t="shared" si="0"/>
        <v>1.1999999999999993</v>
      </c>
      <c r="F48">
        <f t="shared" si="1"/>
        <v>1.08</v>
      </c>
      <c r="G48">
        <v>31.5</v>
      </c>
      <c r="H48">
        <v>9.7</v>
      </c>
      <c r="I48">
        <v>-99.9</v>
      </c>
      <c r="J48">
        <v>-0.3</v>
      </c>
      <c r="K48">
        <v>11.4</v>
      </c>
      <c r="L48">
        <v>21</v>
      </c>
    </row>
    <row r="49" spans="1:12" ht="12.75">
      <c r="A49">
        <v>709</v>
      </c>
      <c r="B49" s="10">
        <v>39216</v>
      </c>
      <c r="D49">
        <v>8.4</v>
      </c>
      <c r="E49">
        <f t="shared" si="0"/>
        <v>1.0999999999999996</v>
      </c>
      <c r="F49">
        <f t="shared" si="1"/>
        <v>1.2</v>
      </c>
      <c r="G49">
        <v>31.5</v>
      </c>
      <c r="H49">
        <v>8.7</v>
      </c>
      <c r="I49">
        <v>-99.9</v>
      </c>
      <c r="J49">
        <v>-3.5</v>
      </c>
      <c r="K49">
        <v>10.8</v>
      </c>
      <c r="L49">
        <v>3</v>
      </c>
    </row>
    <row r="50" spans="1:12" ht="12.75">
      <c r="A50">
        <v>709</v>
      </c>
      <c r="B50" s="10">
        <v>39217</v>
      </c>
      <c r="D50">
        <v>7.2</v>
      </c>
      <c r="E50">
        <f t="shared" si="0"/>
        <v>1.2000000000000002</v>
      </c>
      <c r="F50">
        <f t="shared" si="1"/>
        <v>1.2799999999999998</v>
      </c>
      <c r="G50">
        <v>31.6</v>
      </c>
      <c r="H50">
        <v>2.3</v>
      </c>
      <c r="I50">
        <v>37.1</v>
      </c>
      <c r="J50">
        <v>-5.3</v>
      </c>
      <c r="K50">
        <v>8.1</v>
      </c>
      <c r="L50">
        <v>-115</v>
      </c>
    </row>
    <row r="51" spans="1:12" ht="12.75">
      <c r="A51">
        <v>709</v>
      </c>
      <c r="B51" s="10">
        <v>39218</v>
      </c>
      <c r="D51">
        <v>5.6</v>
      </c>
      <c r="E51">
        <f t="shared" si="0"/>
        <v>1.6000000000000005</v>
      </c>
      <c r="F51">
        <f t="shared" si="1"/>
        <v>1.3400000000000003</v>
      </c>
      <c r="G51">
        <v>31.6</v>
      </c>
      <c r="H51">
        <v>1.1</v>
      </c>
      <c r="I51">
        <v>31.7</v>
      </c>
      <c r="J51">
        <v>0.1</v>
      </c>
      <c r="K51">
        <v>6.6</v>
      </c>
      <c r="L51">
        <v>-114</v>
      </c>
    </row>
    <row r="52" spans="1:12" ht="12.75">
      <c r="A52">
        <v>709</v>
      </c>
      <c r="B52" s="10">
        <v>39219</v>
      </c>
      <c r="D52">
        <v>3.9</v>
      </c>
      <c r="E52">
        <f t="shared" si="0"/>
        <v>1.6999999999999997</v>
      </c>
      <c r="F52">
        <f t="shared" si="1"/>
        <v>1.3599999999999999</v>
      </c>
      <c r="G52">
        <v>31.6</v>
      </c>
      <c r="H52">
        <v>6.4</v>
      </c>
      <c r="I52">
        <v>38.9</v>
      </c>
      <c r="J52">
        <v>-8.1</v>
      </c>
      <c r="K52">
        <v>8.2</v>
      </c>
      <c r="L52">
        <v>-66</v>
      </c>
    </row>
    <row r="53" spans="1:12" ht="12.75">
      <c r="A53">
        <v>709</v>
      </c>
      <c r="B53" s="10">
        <v>39220</v>
      </c>
      <c r="D53">
        <v>2.2</v>
      </c>
      <c r="E53">
        <f t="shared" si="0"/>
        <v>1.6999999999999997</v>
      </c>
      <c r="F53">
        <f t="shared" si="1"/>
        <v>1.4599999999999997</v>
      </c>
      <c r="G53">
        <v>31.6</v>
      </c>
      <c r="H53">
        <v>2.4</v>
      </c>
      <c r="I53">
        <v>30.2</v>
      </c>
      <c r="J53">
        <v>-4.4</v>
      </c>
      <c r="K53">
        <v>8.3</v>
      </c>
      <c r="L53">
        <v>-111</v>
      </c>
    </row>
    <row r="54" spans="1:12" ht="12.75">
      <c r="A54">
        <v>709</v>
      </c>
      <c r="B54" s="10">
        <v>39221</v>
      </c>
      <c r="D54">
        <v>1.4</v>
      </c>
      <c r="E54">
        <f t="shared" si="0"/>
        <v>0.8000000000000003</v>
      </c>
      <c r="F54">
        <f t="shared" si="1"/>
        <v>1.4</v>
      </c>
      <c r="G54">
        <v>31.6</v>
      </c>
      <c r="H54">
        <v>4.2</v>
      </c>
      <c r="I54">
        <v>16.5</v>
      </c>
      <c r="J54">
        <v>-7.3</v>
      </c>
      <c r="K54">
        <v>8.1</v>
      </c>
      <c r="L54">
        <v>-120</v>
      </c>
    </row>
    <row r="55" spans="1:12" ht="12.75">
      <c r="A55">
        <v>709</v>
      </c>
      <c r="B55" s="10">
        <v>39222</v>
      </c>
      <c r="D55">
        <v>0.6</v>
      </c>
      <c r="E55">
        <f t="shared" si="0"/>
        <v>0.7999999999999999</v>
      </c>
      <c r="F55">
        <f t="shared" si="1"/>
        <v>1.32</v>
      </c>
      <c r="G55">
        <v>31.6</v>
      </c>
      <c r="H55">
        <v>5.7</v>
      </c>
      <c r="I55">
        <v>42.5</v>
      </c>
      <c r="J55">
        <v>-1.6</v>
      </c>
      <c r="K55">
        <v>9.3</v>
      </c>
      <c r="L55">
        <v>-113</v>
      </c>
    </row>
    <row r="56" spans="1:12" ht="12.75">
      <c r="A56" s="9">
        <v>709</v>
      </c>
      <c r="B56" s="13">
        <v>39223</v>
      </c>
      <c r="C56" s="9"/>
      <c r="D56" s="9">
        <v>0</v>
      </c>
      <c r="E56" s="9">
        <f t="shared" si="0"/>
        <v>0.6</v>
      </c>
      <c r="F56" s="9">
        <f t="shared" si="1"/>
        <v>1.1199999999999997</v>
      </c>
      <c r="G56" s="9">
        <v>31.6</v>
      </c>
      <c r="H56" s="9">
        <v>4.6</v>
      </c>
      <c r="I56" s="9">
        <v>28.3</v>
      </c>
      <c r="J56" s="9">
        <v>-3</v>
      </c>
      <c r="K56" s="9">
        <v>9.2</v>
      </c>
      <c r="L56" s="9">
        <v>-125</v>
      </c>
    </row>
    <row r="57" spans="4:13" ht="12.75">
      <c r="D57" s="14" t="s">
        <v>30</v>
      </c>
      <c r="E57" s="15">
        <f>AVERAGE(E20:E56)</f>
        <v>0.6135135135135136</v>
      </c>
      <c r="F57" s="15">
        <f>AVERAGE(F20:F56)</f>
        <v>0.6224242424242423</v>
      </c>
      <c r="G57">
        <f>G56-G19</f>
        <v>2.900000000000002</v>
      </c>
      <c r="H57" t="s">
        <v>31</v>
      </c>
      <c r="J57" s="14" t="s">
        <v>32</v>
      </c>
      <c r="K57" s="16">
        <f>AVERAGE(K19:K56)</f>
        <v>4.88421052631579</v>
      </c>
      <c r="L57" s="14" t="s">
        <v>33</v>
      </c>
      <c r="M57" s="17" t="e">
        <f>AVERAGE(M8:M55)</f>
        <v>#DIV/0!</v>
      </c>
    </row>
    <row r="58" spans="4:7" ht="12.75">
      <c r="D58" s="14" t="s">
        <v>34</v>
      </c>
      <c r="E58" s="18">
        <f>MAX(E20:E56)</f>
        <v>1.6999999999999997</v>
      </c>
      <c r="F58" s="18">
        <f>MAX(F20:F56)</f>
        <v>1.4599999999999997</v>
      </c>
      <c r="G58" s="18"/>
    </row>
    <row r="59" spans="4:7" ht="12.75">
      <c r="D59" s="14" t="s">
        <v>35</v>
      </c>
      <c r="E59" s="16">
        <f>COUNT(E20:E56)</f>
        <v>37</v>
      </c>
      <c r="F59" s="16"/>
      <c r="G59" s="16"/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F66" sqref="F66"/>
    </sheetView>
  </sheetViews>
  <sheetFormatPr defaultColWidth="9.140625" defaultRowHeight="12.75"/>
  <cols>
    <col min="2" max="2" width="13.57421875" style="0" customWidth="1"/>
    <col min="4" max="13" width="14.7109375" style="0" customWidth="1"/>
  </cols>
  <sheetData>
    <row r="1" ht="12.75">
      <c r="A1" t="s">
        <v>20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3" t="s">
        <v>57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38808</v>
      </c>
      <c r="D6">
        <v>35.5</v>
      </c>
      <c r="G6">
        <v>40</v>
      </c>
      <c r="H6">
        <v>-0.2</v>
      </c>
      <c r="I6">
        <v>11.7</v>
      </c>
      <c r="J6">
        <v>-12</v>
      </c>
      <c r="K6">
        <v>-1.7</v>
      </c>
      <c r="L6">
        <v>-99.9</v>
      </c>
    </row>
    <row r="7" spans="1:12" ht="12.75">
      <c r="A7">
        <v>709</v>
      </c>
      <c r="B7" s="10">
        <v>38809</v>
      </c>
      <c r="D7">
        <v>36.1</v>
      </c>
      <c r="G7">
        <v>40.6</v>
      </c>
      <c r="H7">
        <v>-7.3</v>
      </c>
      <c r="I7">
        <v>3.1</v>
      </c>
      <c r="J7">
        <v>-7.3</v>
      </c>
      <c r="K7">
        <v>-1.3</v>
      </c>
      <c r="L7">
        <v>-99.9</v>
      </c>
    </row>
    <row r="8" spans="1:12" ht="12.75">
      <c r="A8">
        <v>709</v>
      </c>
      <c r="B8" s="10">
        <v>38810</v>
      </c>
      <c r="D8">
        <v>36.2</v>
      </c>
      <c r="G8">
        <v>40.7</v>
      </c>
      <c r="H8">
        <v>-9.1</v>
      </c>
      <c r="I8">
        <v>5.3</v>
      </c>
      <c r="J8">
        <v>-11.7</v>
      </c>
      <c r="K8">
        <v>-5.3</v>
      </c>
      <c r="L8">
        <v>-99.9</v>
      </c>
    </row>
    <row r="9" spans="1:12" ht="12.75">
      <c r="A9">
        <v>709</v>
      </c>
      <c r="B9" s="10">
        <v>38811</v>
      </c>
      <c r="D9">
        <v>36.6</v>
      </c>
      <c r="G9">
        <v>41.1</v>
      </c>
      <c r="H9">
        <v>3</v>
      </c>
      <c r="I9">
        <v>14.4</v>
      </c>
      <c r="J9">
        <v>-9.8</v>
      </c>
      <c r="K9">
        <v>1.7</v>
      </c>
      <c r="L9">
        <v>-99.9</v>
      </c>
    </row>
    <row r="10" spans="1:12" ht="12.75">
      <c r="A10">
        <v>709</v>
      </c>
      <c r="B10" s="10">
        <v>38812</v>
      </c>
      <c r="D10">
        <v>36.6</v>
      </c>
      <c r="G10">
        <v>41.1</v>
      </c>
      <c r="H10">
        <v>4.2</v>
      </c>
      <c r="I10">
        <v>13.9</v>
      </c>
      <c r="J10">
        <v>0.6</v>
      </c>
      <c r="K10">
        <v>5.5</v>
      </c>
      <c r="L10">
        <v>-99.9</v>
      </c>
    </row>
    <row r="11" spans="1:12" ht="12.75">
      <c r="A11">
        <v>709</v>
      </c>
      <c r="B11" s="10">
        <v>38813</v>
      </c>
      <c r="D11">
        <v>36.7</v>
      </c>
      <c r="G11">
        <v>41.2</v>
      </c>
      <c r="H11">
        <v>-5.7</v>
      </c>
      <c r="I11">
        <v>15</v>
      </c>
      <c r="J11">
        <v>-6.4</v>
      </c>
      <c r="K11">
        <v>3.3</v>
      </c>
      <c r="L11">
        <v>-99.9</v>
      </c>
    </row>
    <row r="12" spans="1:12" ht="12.75">
      <c r="A12">
        <v>709</v>
      </c>
      <c r="B12" s="10">
        <v>38814</v>
      </c>
      <c r="D12">
        <v>37</v>
      </c>
      <c r="G12">
        <v>41.5</v>
      </c>
      <c r="H12">
        <v>-5</v>
      </c>
      <c r="I12">
        <v>4</v>
      </c>
      <c r="J12">
        <v>-6.6</v>
      </c>
      <c r="K12">
        <v>-4.3</v>
      </c>
      <c r="L12">
        <v>-99.9</v>
      </c>
    </row>
    <row r="13" spans="1:12" ht="12.75">
      <c r="A13">
        <v>709</v>
      </c>
      <c r="B13" s="10">
        <v>38815</v>
      </c>
      <c r="D13">
        <v>37.8</v>
      </c>
      <c r="G13">
        <v>42.3</v>
      </c>
      <c r="H13">
        <v>-1</v>
      </c>
      <c r="I13">
        <v>10.5</v>
      </c>
      <c r="J13">
        <v>-5</v>
      </c>
      <c r="K13">
        <v>-1.1</v>
      </c>
      <c r="L13">
        <v>-99.9</v>
      </c>
    </row>
    <row r="14" spans="1:12" ht="12.75">
      <c r="A14" s="11">
        <v>709</v>
      </c>
      <c r="B14" s="12">
        <v>38816</v>
      </c>
      <c r="C14" s="11"/>
      <c r="D14" s="11">
        <v>38</v>
      </c>
      <c r="E14" s="11"/>
      <c r="F14" s="11"/>
      <c r="G14" s="11">
        <v>42.5</v>
      </c>
      <c r="H14" s="11">
        <v>-0.4</v>
      </c>
      <c r="I14" s="11">
        <v>14.4</v>
      </c>
      <c r="J14" s="11">
        <v>-3.8</v>
      </c>
      <c r="K14" s="11">
        <v>3.1</v>
      </c>
      <c r="L14" s="11">
        <v>-99.9</v>
      </c>
    </row>
    <row r="15" spans="1:12" ht="12.75">
      <c r="A15">
        <v>709</v>
      </c>
      <c r="B15" s="10">
        <v>38817</v>
      </c>
      <c r="D15">
        <v>37.4</v>
      </c>
      <c r="E15">
        <f>D14-D15</f>
        <v>0.6000000000000014</v>
      </c>
      <c r="G15">
        <v>42.5</v>
      </c>
      <c r="H15">
        <v>5.1</v>
      </c>
      <c r="I15">
        <v>18.1</v>
      </c>
      <c r="J15">
        <v>-1.2</v>
      </c>
      <c r="K15">
        <v>6.1</v>
      </c>
      <c r="L15">
        <v>-99.9</v>
      </c>
    </row>
    <row r="16" spans="1:12" ht="12.75">
      <c r="A16">
        <v>709</v>
      </c>
      <c r="B16" s="10">
        <v>38818</v>
      </c>
      <c r="D16">
        <v>36.8</v>
      </c>
      <c r="E16">
        <f aca="true" t="shared" si="0" ref="E16:E64">D15-D16</f>
        <v>0.6000000000000014</v>
      </c>
      <c r="G16">
        <v>42.5</v>
      </c>
      <c r="H16">
        <v>2.4</v>
      </c>
      <c r="I16">
        <v>12.3</v>
      </c>
      <c r="J16">
        <v>1.9</v>
      </c>
      <c r="K16">
        <v>6</v>
      </c>
      <c r="L16">
        <v>-99.9</v>
      </c>
    </row>
    <row r="17" spans="1:12" ht="12.75">
      <c r="A17">
        <v>709</v>
      </c>
      <c r="B17" s="10">
        <v>38819</v>
      </c>
      <c r="D17">
        <v>36.6</v>
      </c>
      <c r="E17">
        <f t="shared" si="0"/>
        <v>0.19999999999999574</v>
      </c>
      <c r="G17">
        <v>42.5</v>
      </c>
      <c r="H17">
        <v>-2.2</v>
      </c>
      <c r="I17">
        <v>8.9</v>
      </c>
      <c r="J17">
        <v>-2.7</v>
      </c>
      <c r="K17">
        <v>1.2</v>
      </c>
      <c r="L17">
        <v>-99.9</v>
      </c>
    </row>
    <row r="18" spans="1:12" ht="12.75">
      <c r="A18">
        <v>709</v>
      </c>
      <c r="B18" s="10">
        <v>38820</v>
      </c>
      <c r="D18">
        <v>36.2</v>
      </c>
      <c r="E18">
        <f t="shared" si="0"/>
        <v>0.3999999999999986</v>
      </c>
      <c r="G18">
        <v>42.5</v>
      </c>
      <c r="H18">
        <v>2.2</v>
      </c>
      <c r="I18">
        <v>17.7</v>
      </c>
      <c r="J18">
        <v>-2.4</v>
      </c>
      <c r="K18">
        <v>5.5</v>
      </c>
      <c r="L18">
        <v>-99.9</v>
      </c>
    </row>
    <row r="19" spans="1:12" ht="12.75">
      <c r="A19">
        <v>709</v>
      </c>
      <c r="B19" s="10">
        <v>38821</v>
      </c>
      <c r="D19">
        <v>35.2</v>
      </c>
      <c r="E19">
        <f t="shared" si="0"/>
        <v>1</v>
      </c>
      <c r="F19">
        <f aca="true" t="shared" si="1" ref="F19:F64">AVERAGE(E15:E19)</f>
        <v>0.5599999999999994</v>
      </c>
      <c r="G19">
        <v>42.5</v>
      </c>
      <c r="H19">
        <v>2.9</v>
      </c>
      <c r="I19">
        <v>17.8</v>
      </c>
      <c r="J19">
        <v>0.6</v>
      </c>
      <c r="K19">
        <v>7.5</v>
      </c>
      <c r="L19">
        <v>-99.9</v>
      </c>
    </row>
    <row r="20" spans="1:12" ht="12.75">
      <c r="A20">
        <v>709</v>
      </c>
      <c r="B20" s="10">
        <v>38822</v>
      </c>
      <c r="D20">
        <v>34.1</v>
      </c>
      <c r="E20">
        <f t="shared" si="0"/>
        <v>1.1000000000000014</v>
      </c>
      <c r="F20">
        <f t="shared" si="1"/>
        <v>0.6599999999999995</v>
      </c>
      <c r="G20">
        <v>42.5</v>
      </c>
      <c r="H20">
        <v>5.4</v>
      </c>
      <c r="I20">
        <v>17.9</v>
      </c>
      <c r="J20">
        <v>0.8</v>
      </c>
      <c r="K20">
        <v>7.4</v>
      </c>
      <c r="L20">
        <v>-99.9</v>
      </c>
    </row>
    <row r="21" spans="1:12" ht="12.75">
      <c r="A21">
        <v>709</v>
      </c>
      <c r="B21" s="10">
        <v>38823</v>
      </c>
      <c r="D21">
        <v>34.1</v>
      </c>
      <c r="E21">
        <f t="shared" si="0"/>
        <v>0</v>
      </c>
      <c r="F21">
        <f t="shared" si="1"/>
        <v>0.5399999999999991</v>
      </c>
      <c r="G21">
        <v>42.5</v>
      </c>
      <c r="H21">
        <v>-0.7</v>
      </c>
      <c r="I21">
        <v>5.3</v>
      </c>
      <c r="J21">
        <v>-1.5</v>
      </c>
      <c r="K21">
        <v>0.1</v>
      </c>
      <c r="L21">
        <v>-99.9</v>
      </c>
    </row>
    <row r="22" spans="1:12" ht="12.75">
      <c r="A22">
        <v>709</v>
      </c>
      <c r="B22" s="10">
        <v>38824</v>
      </c>
      <c r="D22">
        <v>34</v>
      </c>
      <c r="E22">
        <f t="shared" si="0"/>
        <v>0.10000000000000142</v>
      </c>
      <c r="F22">
        <f t="shared" si="1"/>
        <v>0.5200000000000002</v>
      </c>
      <c r="G22">
        <v>42.5</v>
      </c>
      <c r="H22">
        <v>4.4</v>
      </c>
      <c r="I22">
        <v>13.7</v>
      </c>
      <c r="J22">
        <v>-2.4</v>
      </c>
      <c r="K22">
        <v>4.9</v>
      </c>
      <c r="L22">
        <v>-99.9</v>
      </c>
    </row>
    <row r="23" spans="1:12" ht="12.75">
      <c r="A23">
        <v>709</v>
      </c>
      <c r="B23" s="10">
        <v>38825</v>
      </c>
      <c r="D23">
        <v>33.5</v>
      </c>
      <c r="E23">
        <f t="shared" si="0"/>
        <v>0.5</v>
      </c>
      <c r="F23">
        <f t="shared" si="1"/>
        <v>0.5400000000000006</v>
      </c>
      <c r="G23">
        <v>42.5</v>
      </c>
      <c r="H23">
        <v>-8.1</v>
      </c>
      <c r="I23">
        <v>13.4</v>
      </c>
      <c r="J23">
        <v>-8.2</v>
      </c>
      <c r="K23">
        <v>3</v>
      </c>
      <c r="L23">
        <v>-99.9</v>
      </c>
    </row>
    <row r="24" spans="1:12" ht="12.75">
      <c r="A24">
        <v>709</v>
      </c>
      <c r="B24" s="10">
        <v>38826</v>
      </c>
      <c r="D24">
        <v>33.7</v>
      </c>
      <c r="E24">
        <f t="shared" si="0"/>
        <v>-0.20000000000000284</v>
      </c>
      <c r="F24">
        <f t="shared" si="1"/>
        <v>0.3</v>
      </c>
      <c r="G24">
        <v>42.5</v>
      </c>
      <c r="H24">
        <v>-8.8</v>
      </c>
      <c r="I24">
        <v>-3.2</v>
      </c>
      <c r="J24">
        <v>-9.7</v>
      </c>
      <c r="K24">
        <v>-7.7</v>
      </c>
      <c r="L24">
        <v>-99.9</v>
      </c>
    </row>
    <row r="25" spans="1:12" ht="12.75">
      <c r="A25">
        <v>709</v>
      </c>
      <c r="B25" s="10">
        <v>38827</v>
      </c>
      <c r="D25">
        <v>33.8</v>
      </c>
      <c r="E25">
        <f t="shared" si="0"/>
        <v>-0.09999999999999432</v>
      </c>
      <c r="F25">
        <f t="shared" si="1"/>
        <v>0.06000000000000085</v>
      </c>
      <c r="G25">
        <v>42.5</v>
      </c>
      <c r="H25">
        <v>-9.9</v>
      </c>
      <c r="I25">
        <v>4.5</v>
      </c>
      <c r="J25">
        <v>-11.9</v>
      </c>
      <c r="K25">
        <v>-5.7</v>
      </c>
      <c r="L25">
        <v>-99.9</v>
      </c>
    </row>
    <row r="26" spans="1:12" ht="12.75">
      <c r="A26">
        <v>709</v>
      </c>
      <c r="B26" s="10">
        <v>38828</v>
      </c>
      <c r="D26">
        <v>33.9</v>
      </c>
      <c r="E26">
        <f t="shared" si="0"/>
        <v>-0.10000000000000142</v>
      </c>
      <c r="F26">
        <f t="shared" si="1"/>
        <v>0.04000000000000057</v>
      </c>
      <c r="G26">
        <v>42.5</v>
      </c>
      <c r="H26">
        <v>-4.8</v>
      </c>
      <c r="I26">
        <v>11.6</v>
      </c>
      <c r="J26">
        <v>-11.2</v>
      </c>
      <c r="K26">
        <v>-1.1</v>
      </c>
      <c r="L26">
        <v>-99.9</v>
      </c>
    </row>
    <row r="27" spans="1:12" ht="12.75">
      <c r="A27">
        <v>709</v>
      </c>
      <c r="B27" s="10">
        <v>38829</v>
      </c>
      <c r="D27">
        <v>33.7</v>
      </c>
      <c r="E27">
        <f t="shared" si="0"/>
        <v>0.19999999999999574</v>
      </c>
      <c r="F27">
        <f t="shared" si="1"/>
        <v>0.05999999999999943</v>
      </c>
      <c r="G27">
        <v>42.5</v>
      </c>
      <c r="H27">
        <v>3.4</v>
      </c>
      <c r="I27">
        <v>16.5</v>
      </c>
      <c r="J27">
        <v>-5.6</v>
      </c>
      <c r="K27">
        <v>4.1</v>
      </c>
      <c r="L27">
        <v>-99.9</v>
      </c>
    </row>
    <row r="28" spans="1:12" ht="12.75">
      <c r="A28">
        <v>709</v>
      </c>
      <c r="B28" s="10">
        <v>38830</v>
      </c>
      <c r="D28">
        <v>32.9</v>
      </c>
      <c r="E28">
        <f t="shared" si="0"/>
        <v>0.8000000000000043</v>
      </c>
      <c r="F28">
        <f t="shared" si="1"/>
        <v>0.12000000000000029</v>
      </c>
      <c r="G28">
        <v>42.5</v>
      </c>
      <c r="H28">
        <v>7</v>
      </c>
      <c r="I28">
        <v>19.1</v>
      </c>
      <c r="J28">
        <v>0.1</v>
      </c>
      <c r="K28">
        <v>8.5</v>
      </c>
      <c r="L28">
        <v>-99.9</v>
      </c>
    </row>
    <row r="29" spans="1:12" ht="12.75">
      <c r="A29">
        <v>709</v>
      </c>
      <c r="B29" s="10">
        <v>38831</v>
      </c>
      <c r="D29">
        <v>31.8</v>
      </c>
      <c r="E29">
        <f t="shared" si="0"/>
        <v>1.0999999999999979</v>
      </c>
      <c r="F29">
        <f t="shared" si="1"/>
        <v>0.38000000000000045</v>
      </c>
      <c r="G29">
        <v>42.5</v>
      </c>
      <c r="H29">
        <v>2.7</v>
      </c>
      <c r="I29">
        <v>18.8</v>
      </c>
      <c r="J29">
        <v>0.2</v>
      </c>
      <c r="K29">
        <v>8.9</v>
      </c>
      <c r="L29">
        <v>-99.9</v>
      </c>
    </row>
    <row r="30" spans="1:12" ht="12.75">
      <c r="A30">
        <v>709</v>
      </c>
      <c r="B30" s="10">
        <v>38832</v>
      </c>
      <c r="D30">
        <v>30.9</v>
      </c>
      <c r="E30">
        <f t="shared" si="0"/>
        <v>0.9000000000000021</v>
      </c>
      <c r="F30">
        <f t="shared" si="1"/>
        <v>0.5799999999999997</v>
      </c>
      <c r="G30">
        <v>42.5</v>
      </c>
      <c r="H30">
        <v>-3.3</v>
      </c>
      <c r="I30">
        <v>11.5</v>
      </c>
      <c r="J30">
        <v>-3.6</v>
      </c>
      <c r="K30">
        <v>1.8</v>
      </c>
      <c r="L30">
        <v>-99.9</v>
      </c>
    </row>
    <row r="31" spans="1:12" ht="12.75">
      <c r="A31">
        <v>709</v>
      </c>
      <c r="B31" s="10">
        <v>38833</v>
      </c>
      <c r="D31">
        <v>30.6</v>
      </c>
      <c r="E31">
        <f t="shared" si="0"/>
        <v>0.29999999999999716</v>
      </c>
      <c r="F31">
        <f t="shared" si="1"/>
        <v>0.6599999999999995</v>
      </c>
      <c r="G31">
        <v>42.5</v>
      </c>
      <c r="H31">
        <v>-2.9</v>
      </c>
      <c r="I31">
        <v>7.4</v>
      </c>
      <c r="J31">
        <v>-4.2</v>
      </c>
      <c r="K31">
        <v>-0.2</v>
      </c>
      <c r="L31">
        <v>-99.9</v>
      </c>
    </row>
    <row r="32" spans="1:12" ht="12.75">
      <c r="A32">
        <v>709</v>
      </c>
      <c r="B32" s="10">
        <v>38834</v>
      </c>
      <c r="D32">
        <v>30</v>
      </c>
      <c r="E32">
        <f t="shared" si="0"/>
        <v>0.6000000000000014</v>
      </c>
      <c r="F32">
        <f t="shared" si="1"/>
        <v>0.7400000000000005</v>
      </c>
      <c r="G32">
        <v>42.5</v>
      </c>
      <c r="H32">
        <v>0.5</v>
      </c>
      <c r="I32">
        <v>14.2</v>
      </c>
      <c r="J32">
        <v>-4.6</v>
      </c>
      <c r="K32">
        <v>3.9</v>
      </c>
      <c r="L32">
        <v>-99.9</v>
      </c>
    </row>
    <row r="33" spans="1:12" ht="12.75">
      <c r="A33">
        <v>709</v>
      </c>
      <c r="B33" s="10">
        <v>38835</v>
      </c>
      <c r="D33">
        <v>28.8</v>
      </c>
      <c r="E33">
        <f t="shared" si="0"/>
        <v>1.1999999999999993</v>
      </c>
      <c r="F33">
        <f t="shared" si="1"/>
        <v>0.8199999999999996</v>
      </c>
      <c r="G33">
        <v>42.5</v>
      </c>
      <c r="H33">
        <v>-0.9</v>
      </c>
      <c r="I33">
        <v>15.2</v>
      </c>
      <c r="J33">
        <v>-2.8</v>
      </c>
      <c r="K33">
        <v>5.2</v>
      </c>
      <c r="L33">
        <v>-99.9</v>
      </c>
    </row>
    <row r="34" spans="1:12" ht="12.75">
      <c r="A34">
        <v>709</v>
      </c>
      <c r="B34" s="10">
        <v>38836</v>
      </c>
      <c r="D34">
        <v>27.9</v>
      </c>
      <c r="E34">
        <f t="shared" si="0"/>
        <v>0.9000000000000021</v>
      </c>
      <c r="F34">
        <f t="shared" si="1"/>
        <v>0.7800000000000005</v>
      </c>
      <c r="G34">
        <v>42.5</v>
      </c>
      <c r="H34">
        <v>-4.1</v>
      </c>
      <c r="I34">
        <v>8.6</v>
      </c>
      <c r="J34">
        <v>-4.3</v>
      </c>
      <c r="K34">
        <v>0.6</v>
      </c>
      <c r="L34">
        <v>-99.9</v>
      </c>
    </row>
    <row r="35" spans="1:12" ht="12.75">
      <c r="A35">
        <v>709</v>
      </c>
      <c r="B35" s="10">
        <v>38837</v>
      </c>
      <c r="D35">
        <v>27.2</v>
      </c>
      <c r="E35">
        <f t="shared" si="0"/>
        <v>0.6999999999999993</v>
      </c>
      <c r="F35">
        <f t="shared" si="1"/>
        <v>0.7399999999999999</v>
      </c>
      <c r="G35">
        <v>42.5</v>
      </c>
      <c r="H35">
        <v>2</v>
      </c>
      <c r="I35">
        <v>9.2</v>
      </c>
      <c r="J35">
        <v>-7.1</v>
      </c>
      <c r="K35">
        <v>1.1</v>
      </c>
      <c r="L35">
        <v>-99.9</v>
      </c>
    </row>
    <row r="36" spans="1:12" ht="12.75">
      <c r="A36">
        <v>709</v>
      </c>
      <c r="B36" s="10">
        <v>38838</v>
      </c>
      <c r="D36">
        <v>27.1</v>
      </c>
      <c r="E36">
        <f t="shared" si="0"/>
        <v>0.09999999999999787</v>
      </c>
      <c r="F36">
        <f t="shared" si="1"/>
        <v>0.7</v>
      </c>
      <c r="G36">
        <v>42.6</v>
      </c>
      <c r="H36">
        <v>-1.5</v>
      </c>
      <c r="I36">
        <v>10.2</v>
      </c>
      <c r="J36">
        <v>-1.5</v>
      </c>
      <c r="K36">
        <v>1.8</v>
      </c>
      <c r="L36">
        <v>-99.9</v>
      </c>
    </row>
    <row r="37" spans="1:12" ht="12.75">
      <c r="A37">
        <v>709</v>
      </c>
      <c r="B37" s="10">
        <v>38839</v>
      </c>
      <c r="D37">
        <v>26.4</v>
      </c>
      <c r="E37">
        <f t="shared" si="0"/>
        <v>0.7000000000000028</v>
      </c>
      <c r="F37">
        <f t="shared" si="1"/>
        <v>0.7200000000000003</v>
      </c>
      <c r="G37">
        <v>42.6</v>
      </c>
      <c r="H37">
        <v>3.9</v>
      </c>
      <c r="I37">
        <v>13.8</v>
      </c>
      <c r="J37">
        <v>-2.9</v>
      </c>
      <c r="K37">
        <v>4.2</v>
      </c>
      <c r="L37">
        <v>-99.9</v>
      </c>
    </row>
    <row r="38" spans="1:12" ht="12.75">
      <c r="A38">
        <v>709</v>
      </c>
      <c r="B38" s="10">
        <v>38840</v>
      </c>
      <c r="D38">
        <v>25.7</v>
      </c>
      <c r="E38">
        <f t="shared" si="0"/>
        <v>0.6999999999999993</v>
      </c>
      <c r="F38">
        <f t="shared" si="1"/>
        <v>0.6200000000000003</v>
      </c>
      <c r="G38">
        <v>42.7</v>
      </c>
      <c r="H38">
        <v>-0.1</v>
      </c>
      <c r="I38">
        <v>13</v>
      </c>
      <c r="J38">
        <v>-0.1</v>
      </c>
      <c r="K38">
        <v>5.6</v>
      </c>
      <c r="L38">
        <v>-99.9</v>
      </c>
    </row>
    <row r="39" spans="1:12" ht="12.75">
      <c r="A39">
        <v>709</v>
      </c>
      <c r="B39" s="10">
        <v>38841</v>
      </c>
      <c r="D39">
        <v>25.6</v>
      </c>
      <c r="E39">
        <f t="shared" si="0"/>
        <v>0.09999999999999787</v>
      </c>
      <c r="F39">
        <f t="shared" si="1"/>
        <v>0.4599999999999994</v>
      </c>
      <c r="G39">
        <v>42.9</v>
      </c>
      <c r="H39">
        <v>-0.4</v>
      </c>
      <c r="I39">
        <v>10.6</v>
      </c>
      <c r="J39">
        <v>-2.4</v>
      </c>
      <c r="K39">
        <v>1.5</v>
      </c>
      <c r="L39">
        <v>-99.9</v>
      </c>
    </row>
    <row r="40" spans="1:12" ht="12.75">
      <c r="A40">
        <v>709</v>
      </c>
      <c r="B40" s="10">
        <v>38842</v>
      </c>
      <c r="D40">
        <v>25.5</v>
      </c>
      <c r="E40">
        <f t="shared" si="0"/>
        <v>0.10000000000000142</v>
      </c>
      <c r="F40">
        <f t="shared" si="1"/>
        <v>0.33999999999999986</v>
      </c>
      <c r="G40">
        <v>43.1</v>
      </c>
      <c r="H40">
        <v>-1.2</v>
      </c>
      <c r="I40">
        <v>10.6</v>
      </c>
      <c r="J40">
        <v>-1.2</v>
      </c>
      <c r="K40">
        <v>2.7</v>
      </c>
      <c r="L40">
        <v>-99.9</v>
      </c>
    </row>
    <row r="41" spans="1:12" ht="12.75">
      <c r="A41">
        <v>709</v>
      </c>
      <c r="B41" s="10">
        <v>38843</v>
      </c>
      <c r="D41">
        <v>25.3</v>
      </c>
      <c r="E41">
        <f t="shared" si="0"/>
        <v>0.1999999999999993</v>
      </c>
      <c r="F41">
        <f t="shared" si="1"/>
        <v>0.36000000000000015</v>
      </c>
      <c r="G41">
        <v>43.2</v>
      </c>
      <c r="H41">
        <v>-3.3</v>
      </c>
      <c r="I41">
        <v>9.3</v>
      </c>
      <c r="J41">
        <v>-3.3</v>
      </c>
      <c r="K41">
        <v>0.7</v>
      </c>
      <c r="L41">
        <v>-99.9</v>
      </c>
    </row>
    <row r="42" spans="1:12" ht="12.75">
      <c r="A42">
        <v>709</v>
      </c>
      <c r="B42" s="10">
        <v>38844</v>
      </c>
      <c r="D42">
        <v>24.5</v>
      </c>
      <c r="E42">
        <f t="shared" si="0"/>
        <v>0.8000000000000007</v>
      </c>
      <c r="F42">
        <f t="shared" si="1"/>
        <v>0.3799999999999997</v>
      </c>
      <c r="G42">
        <v>43.2</v>
      </c>
      <c r="H42">
        <v>-0.1</v>
      </c>
      <c r="I42">
        <v>12.8</v>
      </c>
      <c r="J42">
        <v>-3.6</v>
      </c>
      <c r="K42">
        <v>2.4</v>
      </c>
      <c r="L42">
        <v>-99.9</v>
      </c>
    </row>
    <row r="43" spans="1:12" ht="12.75">
      <c r="A43">
        <v>709</v>
      </c>
      <c r="B43" s="10">
        <v>38845</v>
      </c>
      <c r="D43">
        <v>23.8</v>
      </c>
      <c r="E43">
        <f t="shared" si="0"/>
        <v>0.6999999999999993</v>
      </c>
      <c r="F43">
        <f t="shared" si="1"/>
        <v>0.3799999999999997</v>
      </c>
      <c r="G43">
        <v>43.2</v>
      </c>
      <c r="H43">
        <v>2.4</v>
      </c>
      <c r="I43">
        <v>11</v>
      </c>
      <c r="J43">
        <v>-1.2</v>
      </c>
      <c r="K43">
        <v>3.9</v>
      </c>
      <c r="L43">
        <v>-99.9</v>
      </c>
    </row>
    <row r="44" spans="1:12" ht="12.75">
      <c r="A44">
        <v>709</v>
      </c>
      <c r="B44" s="10">
        <v>38846</v>
      </c>
      <c r="D44">
        <v>24.1</v>
      </c>
      <c r="E44">
        <f t="shared" si="0"/>
        <v>-0.3000000000000007</v>
      </c>
      <c r="F44">
        <f t="shared" si="1"/>
        <v>0.3</v>
      </c>
      <c r="G44">
        <v>43.9</v>
      </c>
      <c r="H44">
        <v>-0.9</v>
      </c>
      <c r="I44">
        <v>7.9</v>
      </c>
      <c r="J44">
        <v>-0.9</v>
      </c>
      <c r="K44">
        <v>0.9</v>
      </c>
      <c r="L44">
        <v>-99.9</v>
      </c>
    </row>
    <row r="45" spans="1:12" ht="12.75">
      <c r="A45">
        <v>709</v>
      </c>
      <c r="B45" s="10">
        <v>38847</v>
      </c>
      <c r="D45">
        <v>23.8</v>
      </c>
      <c r="E45">
        <f t="shared" si="0"/>
        <v>0.3000000000000007</v>
      </c>
      <c r="F45">
        <f t="shared" si="1"/>
        <v>0.33999999999999986</v>
      </c>
      <c r="G45">
        <v>44.1</v>
      </c>
      <c r="H45">
        <v>-2.8</v>
      </c>
      <c r="I45">
        <v>8.9</v>
      </c>
      <c r="J45">
        <v>-3.4</v>
      </c>
      <c r="K45">
        <v>1</v>
      </c>
      <c r="L45">
        <v>-99.9</v>
      </c>
    </row>
    <row r="46" spans="1:12" ht="12.75">
      <c r="A46">
        <v>709</v>
      </c>
      <c r="B46" s="10">
        <v>38848</v>
      </c>
      <c r="D46">
        <v>23.8</v>
      </c>
      <c r="E46">
        <f t="shared" si="0"/>
        <v>0</v>
      </c>
      <c r="F46">
        <f t="shared" si="1"/>
        <v>0.3</v>
      </c>
      <c r="G46">
        <v>44.1</v>
      </c>
      <c r="H46">
        <v>-6.2</v>
      </c>
      <c r="I46">
        <v>6.1</v>
      </c>
      <c r="J46">
        <v>-8.2</v>
      </c>
      <c r="K46">
        <v>-1.6</v>
      </c>
      <c r="L46">
        <v>-99.9</v>
      </c>
    </row>
    <row r="47" spans="1:12" ht="12.75">
      <c r="A47">
        <v>709</v>
      </c>
      <c r="B47" s="10">
        <v>38849</v>
      </c>
      <c r="D47">
        <v>22.9</v>
      </c>
      <c r="E47">
        <f t="shared" si="0"/>
        <v>0.9000000000000021</v>
      </c>
      <c r="F47">
        <f t="shared" si="1"/>
        <v>0.3200000000000003</v>
      </c>
      <c r="G47">
        <v>44.1</v>
      </c>
      <c r="H47">
        <v>1.2</v>
      </c>
      <c r="I47">
        <v>11.8</v>
      </c>
      <c r="J47">
        <v>-6.7</v>
      </c>
      <c r="K47">
        <v>2.9</v>
      </c>
      <c r="L47">
        <v>-99.9</v>
      </c>
    </row>
    <row r="48" spans="1:12" ht="12.75">
      <c r="A48">
        <v>709</v>
      </c>
      <c r="B48" s="10">
        <v>38850</v>
      </c>
      <c r="D48">
        <v>21.2</v>
      </c>
      <c r="E48">
        <f t="shared" si="0"/>
        <v>1.6999999999999993</v>
      </c>
      <c r="F48">
        <f t="shared" si="1"/>
        <v>0.5200000000000002</v>
      </c>
      <c r="G48">
        <v>44.1</v>
      </c>
      <c r="H48">
        <v>5</v>
      </c>
      <c r="I48">
        <v>17.4</v>
      </c>
      <c r="J48">
        <v>0.7</v>
      </c>
      <c r="K48">
        <v>8.7</v>
      </c>
      <c r="L48">
        <v>-99.9</v>
      </c>
    </row>
    <row r="49" spans="1:12" ht="12.75">
      <c r="A49">
        <v>709</v>
      </c>
      <c r="B49" s="10">
        <v>38851</v>
      </c>
      <c r="D49">
        <v>19.7</v>
      </c>
      <c r="E49">
        <f t="shared" si="0"/>
        <v>1.5</v>
      </c>
      <c r="F49">
        <f t="shared" si="1"/>
        <v>0.8800000000000004</v>
      </c>
      <c r="G49">
        <v>44.1</v>
      </c>
      <c r="H49">
        <v>3.5</v>
      </c>
      <c r="I49">
        <v>17.7</v>
      </c>
      <c r="J49">
        <v>0.7</v>
      </c>
      <c r="K49">
        <v>8.6</v>
      </c>
      <c r="L49">
        <v>-99.9</v>
      </c>
    </row>
    <row r="50" spans="1:12" ht="12.75">
      <c r="A50">
        <v>709</v>
      </c>
      <c r="B50" s="10">
        <v>38852</v>
      </c>
      <c r="D50">
        <v>18.7</v>
      </c>
      <c r="E50">
        <f t="shared" si="0"/>
        <v>1</v>
      </c>
      <c r="F50">
        <f t="shared" si="1"/>
        <v>1.0200000000000002</v>
      </c>
      <c r="G50">
        <v>44.1</v>
      </c>
      <c r="H50">
        <v>1.3</v>
      </c>
      <c r="I50">
        <v>18.1</v>
      </c>
      <c r="J50">
        <v>0.3</v>
      </c>
      <c r="K50">
        <v>6.7</v>
      </c>
      <c r="L50">
        <v>-99.9</v>
      </c>
    </row>
    <row r="51" spans="1:12" ht="12.75">
      <c r="A51">
        <v>709</v>
      </c>
      <c r="B51" s="10">
        <v>38853</v>
      </c>
      <c r="D51">
        <v>17.1</v>
      </c>
      <c r="E51">
        <f t="shared" si="0"/>
        <v>1.5999999999999979</v>
      </c>
      <c r="F51">
        <f t="shared" si="1"/>
        <v>1.3399999999999999</v>
      </c>
      <c r="G51">
        <v>44.1</v>
      </c>
      <c r="H51">
        <v>1</v>
      </c>
      <c r="I51">
        <v>17.9</v>
      </c>
      <c r="J51">
        <v>-0.9</v>
      </c>
      <c r="K51">
        <v>7.2</v>
      </c>
      <c r="L51">
        <v>-99.9</v>
      </c>
    </row>
    <row r="52" spans="1:12" ht="12.75">
      <c r="A52">
        <v>709</v>
      </c>
      <c r="B52" s="10">
        <v>38854</v>
      </c>
      <c r="D52">
        <v>15.5</v>
      </c>
      <c r="E52">
        <f t="shared" si="0"/>
        <v>1.6000000000000014</v>
      </c>
      <c r="F52">
        <f t="shared" si="1"/>
        <v>1.4799999999999998</v>
      </c>
      <c r="G52">
        <v>44.1</v>
      </c>
      <c r="H52">
        <v>2.2</v>
      </c>
      <c r="I52">
        <v>19.1</v>
      </c>
      <c r="J52">
        <v>-1.8</v>
      </c>
      <c r="K52">
        <v>8.2</v>
      </c>
      <c r="L52">
        <v>-99.9</v>
      </c>
    </row>
    <row r="53" spans="1:12" ht="12.75">
      <c r="A53">
        <v>709</v>
      </c>
      <c r="B53" s="10">
        <v>38855</v>
      </c>
      <c r="D53">
        <v>14.3</v>
      </c>
      <c r="E53">
        <f t="shared" si="0"/>
        <v>1.1999999999999993</v>
      </c>
      <c r="F53">
        <f t="shared" si="1"/>
        <v>1.3799999999999997</v>
      </c>
      <c r="G53">
        <v>44.1</v>
      </c>
      <c r="H53">
        <v>2.4</v>
      </c>
      <c r="I53">
        <v>19.5</v>
      </c>
      <c r="J53">
        <v>0.8</v>
      </c>
      <c r="K53">
        <v>8</v>
      </c>
      <c r="L53">
        <v>-99.9</v>
      </c>
    </row>
    <row r="54" spans="1:12" ht="12.75">
      <c r="A54">
        <v>709</v>
      </c>
      <c r="B54" s="10">
        <v>38856</v>
      </c>
      <c r="D54">
        <v>12.7</v>
      </c>
      <c r="E54">
        <f t="shared" si="0"/>
        <v>1.6000000000000014</v>
      </c>
      <c r="F54">
        <f t="shared" si="1"/>
        <v>1.4</v>
      </c>
      <c r="G54">
        <v>44.1</v>
      </c>
      <c r="H54">
        <v>5.2</v>
      </c>
      <c r="I54">
        <v>19.8</v>
      </c>
      <c r="J54">
        <v>0.6</v>
      </c>
      <c r="K54">
        <v>9.8</v>
      </c>
      <c r="L54">
        <v>-99.9</v>
      </c>
    </row>
    <row r="55" spans="1:12" ht="12.75">
      <c r="A55">
        <v>709</v>
      </c>
      <c r="B55" s="10">
        <v>38857</v>
      </c>
      <c r="D55">
        <v>11</v>
      </c>
      <c r="E55">
        <f t="shared" si="0"/>
        <v>1.6999999999999993</v>
      </c>
      <c r="F55">
        <f t="shared" si="1"/>
        <v>1.5399999999999998</v>
      </c>
      <c r="G55">
        <v>44.1</v>
      </c>
      <c r="H55">
        <v>5.7</v>
      </c>
      <c r="I55">
        <v>21.8</v>
      </c>
      <c r="J55">
        <v>3</v>
      </c>
      <c r="K55">
        <v>10</v>
      </c>
      <c r="L55">
        <v>-99.9</v>
      </c>
    </row>
    <row r="56" spans="1:12" ht="12.75">
      <c r="A56">
        <v>709</v>
      </c>
      <c r="B56" s="10">
        <v>38858</v>
      </c>
      <c r="D56">
        <v>9.2</v>
      </c>
      <c r="E56">
        <f t="shared" si="0"/>
        <v>1.8000000000000007</v>
      </c>
      <c r="F56">
        <f t="shared" si="1"/>
        <v>1.5800000000000005</v>
      </c>
      <c r="G56">
        <v>44.1</v>
      </c>
      <c r="H56">
        <v>4.1</v>
      </c>
      <c r="I56">
        <v>19.8</v>
      </c>
      <c r="J56">
        <v>2</v>
      </c>
      <c r="K56">
        <v>9.9</v>
      </c>
      <c r="L56">
        <v>-99.9</v>
      </c>
    </row>
    <row r="57" spans="1:12" ht="12.75">
      <c r="A57">
        <v>709</v>
      </c>
      <c r="B57" s="10">
        <v>38859</v>
      </c>
      <c r="D57">
        <v>7.2</v>
      </c>
      <c r="E57">
        <f t="shared" si="0"/>
        <v>1.9999999999999991</v>
      </c>
      <c r="F57">
        <f t="shared" si="1"/>
        <v>1.6600000000000001</v>
      </c>
      <c r="G57">
        <v>44.1</v>
      </c>
      <c r="H57">
        <v>8.9</v>
      </c>
      <c r="I57">
        <v>21.1</v>
      </c>
      <c r="J57">
        <v>1.1</v>
      </c>
      <c r="K57">
        <v>11</v>
      </c>
      <c r="L57">
        <v>-99.9</v>
      </c>
    </row>
    <row r="58" spans="1:12" ht="12.75">
      <c r="A58">
        <v>709</v>
      </c>
      <c r="B58" s="10">
        <v>38860</v>
      </c>
      <c r="D58">
        <v>5.5</v>
      </c>
      <c r="E58">
        <f t="shared" si="0"/>
        <v>1.7000000000000002</v>
      </c>
      <c r="F58">
        <f t="shared" si="1"/>
        <v>1.7600000000000002</v>
      </c>
      <c r="G58">
        <v>44.5</v>
      </c>
      <c r="H58">
        <v>1.1</v>
      </c>
      <c r="I58">
        <v>17.8</v>
      </c>
      <c r="J58">
        <v>1.1</v>
      </c>
      <c r="K58">
        <v>8.4</v>
      </c>
      <c r="L58">
        <v>-99.9</v>
      </c>
    </row>
    <row r="59" spans="1:12" ht="12.75">
      <c r="A59">
        <v>709</v>
      </c>
      <c r="B59" s="10">
        <v>38861</v>
      </c>
      <c r="D59">
        <v>4.6</v>
      </c>
      <c r="E59">
        <f t="shared" si="0"/>
        <v>0.9000000000000004</v>
      </c>
      <c r="F59">
        <f t="shared" si="1"/>
        <v>1.6199999999999999</v>
      </c>
      <c r="G59">
        <v>44.7</v>
      </c>
      <c r="H59">
        <v>2</v>
      </c>
      <c r="I59">
        <v>10.3</v>
      </c>
      <c r="J59">
        <v>-0.2</v>
      </c>
      <c r="K59">
        <v>3.6</v>
      </c>
      <c r="L59">
        <v>-99.9</v>
      </c>
    </row>
    <row r="60" spans="1:12" ht="12.75">
      <c r="A60">
        <v>709</v>
      </c>
      <c r="B60" s="10">
        <v>38862</v>
      </c>
      <c r="D60">
        <v>2.8</v>
      </c>
      <c r="E60">
        <f t="shared" si="0"/>
        <v>1.7999999999999998</v>
      </c>
      <c r="F60">
        <f t="shared" si="1"/>
        <v>1.64</v>
      </c>
      <c r="G60">
        <v>44.8</v>
      </c>
      <c r="H60">
        <v>2.6</v>
      </c>
      <c r="I60">
        <v>17</v>
      </c>
      <c r="J60">
        <v>-0.7</v>
      </c>
      <c r="K60">
        <v>6.8</v>
      </c>
      <c r="L60">
        <v>-99.9</v>
      </c>
    </row>
    <row r="61" spans="1:12" ht="12.75">
      <c r="A61">
        <v>709</v>
      </c>
      <c r="B61" s="10">
        <v>38863</v>
      </c>
      <c r="D61">
        <v>1.5</v>
      </c>
      <c r="E61">
        <f t="shared" si="0"/>
        <v>1.2999999999999998</v>
      </c>
      <c r="F61">
        <f t="shared" si="1"/>
        <v>1.5399999999999998</v>
      </c>
      <c r="G61">
        <v>44.8</v>
      </c>
      <c r="H61">
        <v>4.7</v>
      </c>
      <c r="I61">
        <v>20.9</v>
      </c>
      <c r="J61">
        <v>0.7</v>
      </c>
      <c r="K61">
        <v>10.2</v>
      </c>
      <c r="L61">
        <v>-99.9</v>
      </c>
    </row>
    <row r="62" spans="1:12" ht="12.75">
      <c r="A62">
        <v>709</v>
      </c>
      <c r="B62" s="10">
        <v>38864</v>
      </c>
      <c r="D62">
        <v>0.9</v>
      </c>
      <c r="E62">
        <f t="shared" si="0"/>
        <v>0.6</v>
      </c>
      <c r="F62">
        <f t="shared" si="1"/>
        <v>1.26</v>
      </c>
      <c r="G62">
        <v>44.8</v>
      </c>
      <c r="H62">
        <v>9.3</v>
      </c>
      <c r="I62">
        <v>21</v>
      </c>
      <c r="J62">
        <v>3.8</v>
      </c>
      <c r="K62">
        <v>12.7</v>
      </c>
      <c r="L62">
        <v>-99.9</v>
      </c>
    </row>
    <row r="63" spans="1:12" ht="12.75">
      <c r="A63">
        <v>709</v>
      </c>
      <c r="B63" s="10">
        <v>38865</v>
      </c>
      <c r="D63">
        <v>0.3</v>
      </c>
      <c r="E63">
        <f t="shared" si="0"/>
        <v>0.6000000000000001</v>
      </c>
      <c r="F63">
        <f t="shared" si="1"/>
        <v>1.0399999999999998</v>
      </c>
      <c r="G63">
        <v>44.8</v>
      </c>
      <c r="H63">
        <v>8.1</v>
      </c>
      <c r="I63">
        <v>17.7</v>
      </c>
      <c r="J63">
        <v>5.2</v>
      </c>
      <c r="K63">
        <v>11.4</v>
      </c>
      <c r="L63">
        <v>-99.9</v>
      </c>
    </row>
    <row r="64" spans="1:12" ht="12.75">
      <c r="A64" s="9">
        <v>709</v>
      </c>
      <c r="B64" s="13">
        <v>38866</v>
      </c>
      <c r="C64" s="9"/>
      <c r="D64" s="9">
        <v>0</v>
      </c>
      <c r="E64" s="9">
        <f t="shared" si="0"/>
        <v>0.3</v>
      </c>
      <c r="F64" s="9">
        <f t="shared" si="1"/>
        <v>0.9199999999999999</v>
      </c>
      <c r="G64" s="9">
        <v>44.8</v>
      </c>
      <c r="H64" s="9">
        <v>-3</v>
      </c>
      <c r="I64" s="9">
        <v>8.6</v>
      </c>
      <c r="J64" s="9">
        <v>-3</v>
      </c>
      <c r="K64" s="9">
        <v>2.9</v>
      </c>
      <c r="L64" s="9">
        <v>-99.9</v>
      </c>
    </row>
    <row r="65" spans="4:13" ht="12.75">
      <c r="D65" s="14" t="s">
        <v>30</v>
      </c>
      <c r="E65" s="15">
        <f>AVERAGE(E15:E64)</f>
        <v>0.7599999999999999</v>
      </c>
      <c r="F65" s="15">
        <f>AVERAGE(F15:F64)</f>
        <v>0.7804347826086956</v>
      </c>
      <c r="G65">
        <f>G64-G14</f>
        <v>2.299999999999997</v>
      </c>
      <c r="H65" t="s">
        <v>31</v>
      </c>
      <c r="J65" s="14" t="s">
        <v>32</v>
      </c>
      <c r="K65" s="16">
        <f>AVERAGE(K14:K64)</f>
        <v>4.594117647058824</v>
      </c>
      <c r="L65" s="14" t="s">
        <v>33</v>
      </c>
      <c r="M65" s="17" t="e">
        <f>AVERAGE(M16:M63)</f>
        <v>#DIV/0!</v>
      </c>
    </row>
    <row r="66" spans="4:7" ht="12.75">
      <c r="D66" s="14" t="s">
        <v>34</v>
      </c>
      <c r="E66" s="18">
        <f>MAX(E15:E64)</f>
        <v>1.9999999999999991</v>
      </c>
      <c r="F66" s="18">
        <f>MAX(F15:F64)</f>
        <v>1.7600000000000002</v>
      </c>
      <c r="G66" s="18"/>
    </row>
    <row r="67" spans="4:7" ht="12.75">
      <c r="D67" s="14" t="s">
        <v>35</v>
      </c>
      <c r="E67" s="16">
        <f>COUNT(E15:E64)</f>
        <v>50</v>
      </c>
      <c r="F67" s="16"/>
      <c r="G67" s="16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91">
      <selection activeCell="F110" sqref="F110"/>
    </sheetView>
  </sheetViews>
  <sheetFormatPr defaultColWidth="9.140625" defaultRowHeight="12.75"/>
  <sheetData>
    <row r="1" spans="1:10" ht="15">
      <c r="A1" s="69"/>
      <c r="B1" s="69"/>
      <c r="C1" s="69"/>
      <c r="D1" s="69"/>
      <c r="E1" s="69"/>
      <c r="F1" s="69"/>
      <c r="G1" s="69"/>
      <c r="H1" s="69"/>
      <c r="I1" s="69"/>
      <c r="J1" s="69"/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3" t="s">
        <v>57</v>
      </c>
    </row>
    <row r="5" spans="1:12" ht="12.75">
      <c r="A5" s="9" t="s">
        <v>21</v>
      </c>
      <c r="B5" s="9" t="s">
        <v>2</v>
      </c>
      <c r="C5" s="9" t="s">
        <v>61</v>
      </c>
      <c r="D5" s="9" t="s">
        <v>23</v>
      </c>
      <c r="E5" s="37" t="s">
        <v>59</v>
      </c>
      <c r="F5" s="6" t="s">
        <v>59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9">
        <v>709</v>
      </c>
      <c r="B6" s="71">
        <v>42430</v>
      </c>
      <c r="D6">
        <v>22.8</v>
      </c>
      <c r="G6">
        <v>23.7</v>
      </c>
      <c r="H6">
        <v>-9</v>
      </c>
      <c r="K6">
        <v>-2.8</v>
      </c>
      <c r="L6">
        <v>59</v>
      </c>
    </row>
    <row r="7" spans="1:12" ht="15">
      <c r="A7" s="69">
        <v>709</v>
      </c>
      <c r="B7" s="71">
        <v>42431</v>
      </c>
      <c r="D7">
        <v>22.9</v>
      </c>
      <c r="G7">
        <v>23.8</v>
      </c>
      <c r="H7">
        <v>-0.9</v>
      </c>
      <c r="K7">
        <v>-1.1</v>
      </c>
      <c r="L7">
        <v>59</v>
      </c>
    </row>
    <row r="8" spans="1:12" ht="15">
      <c r="A8" s="69">
        <v>709</v>
      </c>
      <c r="B8" s="71">
        <v>42432</v>
      </c>
      <c r="D8">
        <v>23.1</v>
      </c>
      <c r="G8">
        <v>24</v>
      </c>
      <c r="H8">
        <v>-3.5</v>
      </c>
      <c r="K8">
        <v>0.9</v>
      </c>
      <c r="L8">
        <v>60</v>
      </c>
    </row>
    <row r="9" spans="1:12" ht="15">
      <c r="A9" s="69">
        <v>709</v>
      </c>
      <c r="B9" s="71">
        <v>42433</v>
      </c>
      <c r="D9">
        <v>23.2</v>
      </c>
      <c r="G9">
        <v>24.1</v>
      </c>
      <c r="H9">
        <v>0.5</v>
      </c>
      <c r="J9">
        <v>-3.9</v>
      </c>
      <c r="K9">
        <v>1.4</v>
      </c>
      <c r="L9">
        <v>59</v>
      </c>
    </row>
    <row r="10" spans="1:12" ht="15">
      <c r="A10" s="69">
        <v>709</v>
      </c>
      <c r="B10" s="71">
        <v>42434</v>
      </c>
      <c r="D10">
        <v>23.2</v>
      </c>
      <c r="G10">
        <v>24.1</v>
      </c>
      <c r="H10">
        <v>-2.6</v>
      </c>
      <c r="J10">
        <v>-5.1</v>
      </c>
      <c r="K10">
        <v>4.2</v>
      </c>
      <c r="L10">
        <v>58</v>
      </c>
    </row>
    <row r="11" spans="1:12" ht="15">
      <c r="A11" s="69">
        <v>709</v>
      </c>
      <c r="B11" s="71">
        <v>42435</v>
      </c>
      <c r="D11">
        <v>23.4</v>
      </c>
      <c r="G11">
        <v>24.1</v>
      </c>
      <c r="H11">
        <v>2.7</v>
      </c>
      <c r="J11">
        <v>-1</v>
      </c>
      <c r="K11">
        <v>1.8</v>
      </c>
      <c r="L11">
        <v>58</v>
      </c>
    </row>
    <row r="12" spans="1:12" ht="15">
      <c r="A12" s="69">
        <v>709</v>
      </c>
      <c r="B12" s="71">
        <v>42436</v>
      </c>
      <c r="D12">
        <v>23.5</v>
      </c>
      <c r="G12">
        <v>24.2</v>
      </c>
      <c r="H12">
        <v>-0.3</v>
      </c>
      <c r="K12">
        <v>-3.5</v>
      </c>
      <c r="L12">
        <v>59</v>
      </c>
    </row>
    <row r="13" spans="1:12" ht="15">
      <c r="A13" s="69">
        <v>709</v>
      </c>
      <c r="B13" s="71">
        <v>42437</v>
      </c>
      <c r="D13">
        <v>24.3</v>
      </c>
      <c r="G13">
        <v>24.9</v>
      </c>
      <c r="H13">
        <v>-4.9</v>
      </c>
      <c r="J13">
        <v>-9</v>
      </c>
      <c r="K13">
        <v>-4.5</v>
      </c>
      <c r="L13">
        <v>64</v>
      </c>
    </row>
    <row r="14" spans="1:12" ht="15">
      <c r="A14" s="69">
        <v>709</v>
      </c>
      <c r="B14" s="71">
        <v>42438</v>
      </c>
      <c r="D14">
        <v>24.4</v>
      </c>
      <c r="G14">
        <v>24.9</v>
      </c>
      <c r="H14">
        <v>-8.4</v>
      </c>
      <c r="J14">
        <v>-10</v>
      </c>
      <c r="K14">
        <v>-4.8</v>
      </c>
      <c r="L14">
        <v>63</v>
      </c>
    </row>
    <row r="15" spans="1:12" ht="15">
      <c r="A15" s="69">
        <v>709</v>
      </c>
      <c r="B15" s="71">
        <v>42439</v>
      </c>
      <c r="D15">
        <v>24.6</v>
      </c>
      <c r="G15">
        <v>25.1</v>
      </c>
      <c r="H15">
        <v>-4.2</v>
      </c>
      <c r="J15">
        <v>-6.4</v>
      </c>
      <c r="K15">
        <v>-0.8</v>
      </c>
      <c r="L15">
        <v>63</v>
      </c>
    </row>
    <row r="16" spans="1:12" ht="15">
      <c r="A16" s="69">
        <v>709</v>
      </c>
      <c r="B16" s="71">
        <v>42440</v>
      </c>
      <c r="D16">
        <v>24.8</v>
      </c>
      <c r="G16">
        <v>25.2</v>
      </c>
      <c r="H16">
        <v>-2.3</v>
      </c>
      <c r="I16">
        <v>12.6</v>
      </c>
      <c r="J16">
        <v>-4.9</v>
      </c>
      <c r="K16">
        <v>3.7</v>
      </c>
      <c r="L16">
        <v>62</v>
      </c>
    </row>
    <row r="17" spans="1:12" ht="15">
      <c r="A17" s="69">
        <v>709</v>
      </c>
      <c r="B17" s="71">
        <v>42441</v>
      </c>
      <c r="D17">
        <v>24.8</v>
      </c>
      <c r="G17">
        <v>25.2</v>
      </c>
      <c r="H17">
        <v>3.7</v>
      </c>
      <c r="J17">
        <v>-9.6</v>
      </c>
      <c r="K17">
        <v>4</v>
      </c>
      <c r="L17">
        <v>60</v>
      </c>
    </row>
    <row r="18" spans="1:12" ht="15">
      <c r="A18" s="69">
        <v>709</v>
      </c>
      <c r="B18" s="71">
        <v>42442</v>
      </c>
      <c r="D18">
        <v>24.7</v>
      </c>
      <c r="G18">
        <v>25.2</v>
      </c>
      <c r="H18">
        <v>0.1</v>
      </c>
      <c r="J18">
        <v>-8</v>
      </c>
      <c r="K18">
        <v>1.8</v>
      </c>
      <c r="L18">
        <v>59</v>
      </c>
    </row>
    <row r="19" spans="1:12" ht="15">
      <c r="A19" s="69">
        <v>709</v>
      </c>
      <c r="B19" s="71">
        <v>42443</v>
      </c>
      <c r="D19">
        <v>24.7</v>
      </c>
      <c r="G19">
        <v>25.2</v>
      </c>
      <c r="H19">
        <v>-0.2</v>
      </c>
      <c r="I19">
        <v>4.8</v>
      </c>
      <c r="K19">
        <v>-2.1</v>
      </c>
      <c r="L19">
        <v>58</v>
      </c>
    </row>
    <row r="20" spans="1:12" ht="15">
      <c r="A20" s="69">
        <v>709</v>
      </c>
      <c r="B20" s="71">
        <v>42444</v>
      </c>
      <c r="D20">
        <v>25.7</v>
      </c>
      <c r="G20">
        <v>26.2</v>
      </c>
      <c r="H20">
        <v>-7.3</v>
      </c>
      <c r="I20">
        <v>-4.6</v>
      </c>
      <c r="K20">
        <v>-7.9</v>
      </c>
      <c r="L20">
        <v>66</v>
      </c>
    </row>
    <row r="21" spans="1:12" ht="15">
      <c r="A21" s="69">
        <v>709</v>
      </c>
      <c r="B21" s="71">
        <v>42445</v>
      </c>
      <c r="D21">
        <v>26.4</v>
      </c>
      <c r="G21">
        <v>26.8</v>
      </c>
      <c r="H21">
        <v>-8.3</v>
      </c>
      <c r="K21">
        <v>-7.2</v>
      </c>
      <c r="L21">
        <v>73</v>
      </c>
    </row>
    <row r="22" spans="1:12" ht="15">
      <c r="A22" s="69">
        <v>709</v>
      </c>
      <c r="B22" s="71">
        <v>42446</v>
      </c>
      <c r="D22">
        <v>26.9</v>
      </c>
      <c r="G22">
        <v>27.2</v>
      </c>
      <c r="H22">
        <v>-6.6</v>
      </c>
      <c r="J22">
        <v>-11.7</v>
      </c>
      <c r="K22">
        <v>-5.3</v>
      </c>
      <c r="L22">
        <v>75</v>
      </c>
    </row>
    <row r="23" spans="1:12" ht="15">
      <c r="A23" s="69">
        <v>709</v>
      </c>
      <c r="B23" s="71">
        <v>42447</v>
      </c>
      <c r="D23">
        <v>28.4</v>
      </c>
      <c r="G23">
        <v>28.8</v>
      </c>
      <c r="H23">
        <v>-8</v>
      </c>
      <c r="I23">
        <v>6.2</v>
      </c>
      <c r="J23">
        <v>-15.8</v>
      </c>
      <c r="K23">
        <v>-8.3</v>
      </c>
      <c r="L23">
        <v>86</v>
      </c>
    </row>
    <row r="24" spans="1:12" ht="15">
      <c r="A24" s="69">
        <v>709</v>
      </c>
      <c r="B24" s="71">
        <v>42448</v>
      </c>
      <c r="D24">
        <v>28.5</v>
      </c>
      <c r="G24">
        <v>28.8</v>
      </c>
      <c r="H24">
        <v>-12.5</v>
      </c>
      <c r="K24">
        <v>-8.9</v>
      </c>
      <c r="L24">
        <v>83</v>
      </c>
    </row>
    <row r="25" spans="1:12" ht="15">
      <c r="A25" s="69">
        <v>709</v>
      </c>
      <c r="B25" s="71">
        <v>42449</v>
      </c>
      <c r="D25">
        <v>28.5</v>
      </c>
      <c r="G25">
        <v>28.8</v>
      </c>
      <c r="H25">
        <v>-12.3</v>
      </c>
      <c r="I25">
        <v>8.1</v>
      </c>
      <c r="J25">
        <v>-13.9</v>
      </c>
      <c r="K25">
        <v>-3.2</v>
      </c>
      <c r="L25">
        <v>79</v>
      </c>
    </row>
    <row r="26" spans="1:12" ht="15">
      <c r="A26" s="69">
        <v>709</v>
      </c>
      <c r="B26" s="71">
        <v>42450</v>
      </c>
      <c r="D26">
        <v>28.9</v>
      </c>
      <c r="G26">
        <v>28.9</v>
      </c>
      <c r="H26">
        <v>-1.7</v>
      </c>
      <c r="I26">
        <v>8.1</v>
      </c>
      <c r="K26">
        <v>3.1</v>
      </c>
      <c r="L26">
        <v>76</v>
      </c>
    </row>
    <row r="27" spans="1:12" ht="15">
      <c r="A27" s="69">
        <v>709</v>
      </c>
      <c r="B27" s="71">
        <v>42451</v>
      </c>
      <c r="D27">
        <v>28.9</v>
      </c>
      <c r="G27">
        <v>28.9</v>
      </c>
      <c r="H27">
        <v>4.4</v>
      </c>
      <c r="I27">
        <v>8.7</v>
      </c>
      <c r="J27">
        <v>-6.6</v>
      </c>
      <c r="K27">
        <v>2.1</v>
      </c>
      <c r="L27">
        <v>73</v>
      </c>
    </row>
    <row r="28" spans="1:12" ht="15">
      <c r="A28" s="69">
        <v>709</v>
      </c>
      <c r="B28" s="71">
        <v>42452</v>
      </c>
      <c r="D28">
        <v>29.2</v>
      </c>
      <c r="G28">
        <v>29.6</v>
      </c>
      <c r="H28">
        <v>-5.2</v>
      </c>
      <c r="K28">
        <v>-5.3</v>
      </c>
      <c r="L28">
        <v>76</v>
      </c>
    </row>
    <row r="29" spans="1:12" ht="15">
      <c r="A29" s="69">
        <v>709</v>
      </c>
      <c r="B29" s="71">
        <v>42453</v>
      </c>
      <c r="D29">
        <v>30.5</v>
      </c>
      <c r="G29">
        <v>31</v>
      </c>
      <c r="H29">
        <v>-5.7</v>
      </c>
      <c r="I29">
        <v>1.3</v>
      </c>
      <c r="K29">
        <v>-3.8</v>
      </c>
      <c r="L29">
        <v>86</v>
      </c>
    </row>
    <row r="30" spans="1:12" ht="15">
      <c r="A30" s="69">
        <v>709</v>
      </c>
      <c r="B30" s="71">
        <v>42454</v>
      </c>
      <c r="D30">
        <v>30.8</v>
      </c>
      <c r="G30">
        <v>31.3</v>
      </c>
      <c r="H30">
        <v>-3.5</v>
      </c>
      <c r="J30">
        <v>-13.6</v>
      </c>
      <c r="K30">
        <v>-6</v>
      </c>
      <c r="L30">
        <v>85</v>
      </c>
    </row>
    <row r="31" spans="1:12" ht="15">
      <c r="A31" s="69">
        <v>709</v>
      </c>
      <c r="B31" s="71">
        <v>42455</v>
      </c>
      <c r="D31">
        <v>31.4</v>
      </c>
      <c r="G31">
        <v>31.7</v>
      </c>
      <c r="H31">
        <v>-11.4</v>
      </c>
      <c r="I31">
        <v>-0.4</v>
      </c>
      <c r="K31">
        <v>-8.1</v>
      </c>
      <c r="L31">
        <v>87</v>
      </c>
    </row>
    <row r="32" spans="1:12" ht="15">
      <c r="A32" s="69">
        <v>709</v>
      </c>
      <c r="B32" s="71">
        <v>42456</v>
      </c>
      <c r="D32">
        <v>31.4</v>
      </c>
      <c r="G32">
        <v>31.7</v>
      </c>
      <c r="H32">
        <v>-11.2</v>
      </c>
      <c r="I32">
        <v>2.9</v>
      </c>
      <c r="K32">
        <v>-4.4</v>
      </c>
      <c r="L32">
        <v>84</v>
      </c>
    </row>
    <row r="33" spans="1:12" ht="15">
      <c r="A33" s="69">
        <v>709</v>
      </c>
      <c r="B33" s="71">
        <v>42457</v>
      </c>
      <c r="D33">
        <v>31.6</v>
      </c>
      <c r="G33">
        <v>31.8</v>
      </c>
      <c r="H33">
        <v>-2.4</v>
      </c>
      <c r="J33">
        <v>-9.4</v>
      </c>
      <c r="K33">
        <v>2</v>
      </c>
      <c r="L33">
        <v>82</v>
      </c>
    </row>
    <row r="34" spans="1:12" ht="15">
      <c r="A34" s="69">
        <v>709</v>
      </c>
      <c r="B34" s="71">
        <v>42458</v>
      </c>
      <c r="D34">
        <v>31.7</v>
      </c>
      <c r="G34">
        <v>31.9</v>
      </c>
      <c r="H34">
        <v>-0.4</v>
      </c>
      <c r="J34">
        <v>-9.9</v>
      </c>
      <c r="K34">
        <v>0.2</v>
      </c>
      <c r="L34">
        <v>80</v>
      </c>
    </row>
    <row r="35" spans="1:12" ht="15">
      <c r="A35" s="69">
        <v>709</v>
      </c>
      <c r="B35" s="71">
        <v>42459</v>
      </c>
      <c r="D35">
        <v>32</v>
      </c>
      <c r="G35">
        <v>32.4</v>
      </c>
      <c r="H35">
        <v>-6.1</v>
      </c>
      <c r="J35">
        <v>-7.8</v>
      </c>
      <c r="K35">
        <v>-5.4</v>
      </c>
      <c r="L35">
        <v>82</v>
      </c>
    </row>
    <row r="36" spans="1:12" ht="15">
      <c r="A36" s="69">
        <v>709</v>
      </c>
      <c r="B36" s="71">
        <v>42460</v>
      </c>
      <c r="D36">
        <v>32.5</v>
      </c>
      <c r="G36">
        <v>32.8</v>
      </c>
      <c r="H36">
        <v>-6.9</v>
      </c>
      <c r="J36">
        <v>-10.9</v>
      </c>
      <c r="K36">
        <v>-5.6</v>
      </c>
      <c r="L36">
        <v>85</v>
      </c>
    </row>
    <row r="37" spans="1:12" ht="15">
      <c r="A37" s="69">
        <v>709</v>
      </c>
      <c r="B37" s="71">
        <v>42461</v>
      </c>
      <c r="D37">
        <v>32.8</v>
      </c>
      <c r="G37">
        <v>33</v>
      </c>
      <c r="H37">
        <v>-10.2</v>
      </c>
      <c r="J37">
        <v>-11</v>
      </c>
      <c r="K37">
        <v>-5.9</v>
      </c>
      <c r="L37">
        <v>86</v>
      </c>
    </row>
    <row r="38" spans="1:12" ht="15">
      <c r="A38" s="69">
        <v>709</v>
      </c>
      <c r="B38" s="71">
        <v>42462</v>
      </c>
      <c r="D38">
        <v>32.8</v>
      </c>
      <c r="G38">
        <v>33</v>
      </c>
      <c r="H38">
        <v>-7.4</v>
      </c>
      <c r="J38">
        <v>-9.4</v>
      </c>
      <c r="K38">
        <v>-1.3</v>
      </c>
      <c r="L38">
        <v>84</v>
      </c>
    </row>
    <row r="39" spans="1:12" ht="15">
      <c r="A39" s="69">
        <v>709</v>
      </c>
      <c r="B39" s="71">
        <v>42463</v>
      </c>
      <c r="D39">
        <v>32.9</v>
      </c>
      <c r="G39">
        <v>33.1</v>
      </c>
      <c r="H39">
        <v>-1</v>
      </c>
      <c r="K39">
        <v>2.3</v>
      </c>
      <c r="L39">
        <v>81</v>
      </c>
    </row>
    <row r="40" spans="1:12" ht="15">
      <c r="A40" s="69">
        <v>709</v>
      </c>
      <c r="B40" s="71">
        <v>42464</v>
      </c>
      <c r="D40">
        <v>32.9</v>
      </c>
      <c r="G40">
        <v>33.1</v>
      </c>
      <c r="H40">
        <v>1.7</v>
      </c>
      <c r="I40">
        <v>11.8</v>
      </c>
      <c r="J40">
        <v>-4</v>
      </c>
      <c r="K40">
        <v>5.1</v>
      </c>
      <c r="L40">
        <v>78</v>
      </c>
    </row>
    <row r="41" spans="1:12" ht="15">
      <c r="A41" s="69">
        <v>709</v>
      </c>
      <c r="B41" s="71">
        <v>42465</v>
      </c>
      <c r="D41">
        <v>32.9</v>
      </c>
      <c r="G41">
        <v>33.1</v>
      </c>
      <c r="H41">
        <v>3</v>
      </c>
      <c r="J41">
        <v>-6.5</v>
      </c>
      <c r="K41">
        <v>-1.9</v>
      </c>
      <c r="L41">
        <v>77</v>
      </c>
    </row>
    <row r="42" spans="1:12" ht="15">
      <c r="A42" s="69">
        <v>709</v>
      </c>
      <c r="B42" s="71">
        <v>42466</v>
      </c>
      <c r="D42">
        <v>33.2</v>
      </c>
      <c r="G42">
        <v>33.8</v>
      </c>
      <c r="H42">
        <v>-4.6</v>
      </c>
      <c r="I42">
        <v>7.2</v>
      </c>
      <c r="K42">
        <v>0.7</v>
      </c>
      <c r="L42">
        <v>81</v>
      </c>
    </row>
    <row r="43" spans="1:12" ht="15">
      <c r="A43" s="69">
        <v>709</v>
      </c>
      <c r="B43" s="71">
        <v>42467</v>
      </c>
      <c r="D43">
        <v>33.3</v>
      </c>
      <c r="G43">
        <v>33.8</v>
      </c>
      <c r="H43">
        <v>0.8</v>
      </c>
      <c r="I43">
        <v>10.5</v>
      </c>
      <c r="J43">
        <v>-4.3</v>
      </c>
      <c r="K43">
        <v>3.1</v>
      </c>
      <c r="L43">
        <v>78</v>
      </c>
    </row>
    <row r="44" spans="1:12" s="74" customFormat="1" ht="15">
      <c r="A44" s="72">
        <v>709</v>
      </c>
      <c r="B44" s="73">
        <v>42468</v>
      </c>
      <c r="D44" s="74">
        <v>33.3</v>
      </c>
      <c r="G44" s="74">
        <v>33.8</v>
      </c>
      <c r="H44" s="74">
        <v>-0.8</v>
      </c>
      <c r="K44" s="74">
        <v>5.7</v>
      </c>
      <c r="L44" s="74">
        <v>75</v>
      </c>
    </row>
    <row r="45" spans="1:12" ht="15">
      <c r="A45" s="69">
        <v>709</v>
      </c>
      <c r="B45" s="71">
        <v>42469</v>
      </c>
      <c r="D45">
        <v>32.9</v>
      </c>
      <c r="E45">
        <f>+D44-D45</f>
        <v>0.3999999999999986</v>
      </c>
      <c r="G45">
        <v>33.8</v>
      </c>
      <c r="H45">
        <v>3.1</v>
      </c>
      <c r="K45">
        <v>4.3</v>
      </c>
      <c r="L45">
        <v>74</v>
      </c>
    </row>
    <row r="46" spans="1:12" ht="15">
      <c r="A46" s="69">
        <v>709</v>
      </c>
      <c r="B46" s="71">
        <v>42470</v>
      </c>
      <c r="D46">
        <v>32.6</v>
      </c>
      <c r="E46">
        <f>+D45-D46</f>
        <v>0.29999999999999716</v>
      </c>
      <c r="G46">
        <v>33.9</v>
      </c>
      <c r="H46">
        <v>2.2</v>
      </c>
      <c r="K46">
        <v>3.4</v>
      </c>
      <c r="L46">
        <v>73</v>
      </c>
    </row>
    <row r="47" spans="1:12" ht="15">
      <c r="A47" s="69">
        <v>709</v>
      </c>
      <c r="B47" s="71">
        <v>42471</v>
      </c>
      <c r="D47">
        <v>32.4</v>
      </c>
      <c r="E47">
        <f>+D46-D47</f>
        <v>0.20000000000000284</v>
      </c>
      <c r="G47">
        <v>33.9</v>
      </c>
      <c r="H47">
        <v>1.2</v>
      </c>
      <c r="K47">
        <v>3.4</v>
      </c>
      <c r="L47">
        <v>71</v>
      </c>
    </row>
    <row r="48" spans="1:12" ht="15">
      <c r="A48" s="69">
        <v>709</v>
      </c>
      <c r="B48" s="71">
        <v>42472</v>
      </c>
      <c r="D48">
        <v>32.2</v>
      </c>
      <c r="E48">
        <f>+D47-D48</f>
        <v>0.19999999999999574</v>
      </c>
      <c r="G48">
        <v>33.9</v>
      </c>
      <c r="H48">
        <v>0.6</v>
      </c>
      <c r="J48">
        <v>-0.6</v>
      </c>
      <c r="K48">
        <v>4.5</v>
      </c>
      <c r="L48">
        <v>70</v>
      </c>
    </row>
    <row r="49" spans="1:12" ht="15">
      <c r="A49" s="69">
        <v>709</v>
      </c>
      <c r="B49" s="71">
        <v>42473</v>
      </c>
      <c r="D49">
        <v>31.8</v>
      </c>
      <c r="E49">
        <f>+D48-D49</f>
        <v>0.40000000000000213</v>
      </c>
      <c r="F49">
        <f>+AVERAGE(E45:E49)</f>
        <v>0.29999999999999927</v>
      </c>
      <c r="G49">
        <v>33.9</v>
      </c>
      <c r="H49">
        <v>-0.6</v>
      </c>
      <c r="J49">
        <v>-4.7</v>
      </c>
      <c r="K49">
        <v>5.1</v>
      </c>
      <c r="L49">
        <v>68</v>
      </c>
    </row>
    <row r="50" spans="1:12" ht="15">
      <c r="A50" s="69">
        <v>709</v>
      </c>
      <c r="B50" s="71">
        <v>42474</v>
      </c>
      <c r="D50">
        <v>31.2</v>
      </c>
      <c r="E50">
        <f aca="true" t="shared" si="0" ref="E50:E107">+D49-D50</f>
        <v>0.6000000000000014</v>
      </c>
      <c r="F50">
        <f aca="true" t="shared" si="1" ref="F50:F107">+AVERAGE(E46:E50)</f>
        <v>0.33999999999999986</v>
      </c>
      <c r="G50">
        <v>33.9</v>
      </c>
      <c r="H50">
        <v>5.5</v>
      </c>
      <c r="J50">
        <v>-3.6</v>
      </c>
      <c r="K50">
        <v>5</v>
      </c>
      <c r="L50">
        <v>66</v>
      </c>
    </row>
    <row r="51" spans="1:12" ht="15">
      <c r="A51" s="69">
        <v>709</v>
      </c>
      <c r="B51" s="71">
        <v>42475</v>
      </c>
      <c r="D51">
        <v>30.7</v>
      </c>
      <c r="E51">
        <f t="shared" si="0"/>
        <v>0.5</v>
      </c>
      <c r="F51">
        <f t="shared" si="1"/>
        <v>0.38000000000000045</v>
      </c>
      <c r="G51">
        <v>34</v>
      </c>
      <c r="H51">
        <v>-2.6</v>
      </c>
      <c r="K51">
        <v>-2</v>
      </c>
      <c r="L51">
        <v>65</v>
      </c>
    </row>
    <row r="52" spans="1:12" ht="15">
      <c r="A52" s="69">
        <v>709</v>
      </c>
      <c r="B52" s="71">
        <v>42476</v>
      </c>
      <c r="D52">
        <v>31.2</v>
      </c>
      <c r="E52">
        <f t="shared" si="0"/>
        <v>-0.5</v>
      </c>
      <c r="F52">
        <f t="shared" si="1"/>
        <v>0.23999999999999985</v>
      </c>
      <c r="G52">
        <v>34.6</v>
      </c>
      <c r="H52">
        <v>-3.4</v>
      </c>
      <c r="J52">
        <v>-4.7</v>
      </c>
      <c r="K52">
        <v>-3.7</v>
      </c>
      <c r="L52">
        <v>71</v>
      </c>
    </row>
    <row r="53" spans="1:12" ht="15">
      <c r="A53" s="69">
        <v>709</v>
      </c>
      <c r="B53" s="71">
        <v>42477</v>
      </c>
      <c r="D53">
        <v>31.3</v>
      </c>
      <c r="E53">
        <f t="shared" si="0"/>
        <v>-0.10000000000000142</v>
      </c>
      <c r="F53">
        <f t="shared" si="1"/>
        <v>0.18000000000000044</v>
      </c>
      <c r="G53">
        <v>34.8</v>
      </c>
      <c r="H53">
        <v>-4.6</v>
      </c>
      <c r="J53">
        <v>-13.4</v>
      </c>
      <c r="K53">
        <v>-3.6</v>
      </c>
      <c r="L53">
        <v>72</v>
      </c>
    </row>
    <row r="54" spans="1:12" ht="15">
      <c r="A54" s="69">
        <v>709</v>
      </c>
      <c r="B54" s="71">
        <v>42478</v>
      </c>
      <c r="D54">
        <v>31.3</v>
      </c>
      <c r="E54">
        <f t="shared" si="0"/>
        <v>0</v>
      </c>
      <c r="F54">
        <f t="shared" si="1"/>
        <v>0.1</v>
      </c>
      <c r="G54">
        <v>34.9</v>
      </c>
      <c r="H54">
        <v>-7.4</v>
      </c>
      <c r="I54">
        <v>3.4</v>
      </c>
      <c r="J54">
        <v>-14.3</v>
      </c>
      <c r="K54">
        <v>-2.8</v>
      </c>
      <c r="L54">
        <v>71</v>
      </c>
    </row>
    <row r="55" spans="1:12" ht="15">
      <c r="A55" s="69">
        <v>709</v>
      </c>
      <c r="B55" s="71">
        <v>42479</v>
      </c>
      <c r="D55">
        <v>31.4</v>
      </c>
      <c r="E55">
        <f t="shared" si="0"/>
        <v>-0.09999999999999787</v>
      </c>
      <c r="F55">
        <f t="shared" si="1"/>
        <v>-0.039999999999999855</v>
      </c>
      <c r="G55">
        <v>35</v>
      </c>
      <c r="H55">
        <v>-4.2</v>
      </c>
      <c r="K55">
        <v>-1.2</v>
      </c>
      <c r="L55">
        <v>69</v>
      </c>
    </row>
    <row r="56" spans="1:12" ht="15">
      <c r="A56" s="69">
        <v>709</v>
      </c>
      <c r="B56" s="71">
        <v>42480</v>
      </c>
      <c r="D56">
        <v>31.6</v>
      </c>
      <c r="E56">
        <f t="shared" si="0"/>
        <v>-0.20000000000000284</v>
      </c>
      <c r="F56">
        <f t="shared" si="1"/>
        <v>-0.18000000000000044</v>
      </c>
      <c r="G56">
        <v>35.1</v>
      </c>
      <c r="H56">
        <v>-0.9</v>
      </c>
      <c r="K56">
        <v>1</v>
      </c>
      <c r="L56">
        <v>68</v>
      </c>
    </row>
    <row r="57" spans="1:12" ht="15">
      <c r="A57" s="69">
        <v>709</v>
      </c>
      <c r="B57" s="71">
        <v>42481</v>
      </c>
      <c r="D57">
        <v>31.7</v>
      </c>
      <c r="E57">
        <f t="shared" si="0"/>
        <v>-0.09999999999999787</v>
      </c>
      <c r="F57">
        <f t="shared" si="1"/>
        <v>-0.1</v>
      </c>
      <c r="G57">
        <v>35.2</v>
      </c>
      <c r="H57">
        <v>0.4</v>
      </c>
      <c r="K57">
        <v>4.5</v>
      </c>
      <c r="L57">
        <v>68</v>
      </c>
    </row>
    <row r="58" spans="1:12" ht="15">
      <c r="A58" s="69">
        <v>709</v>
      </c>
      <c r="B58" s="71">
        <v>42482</v>
      </c>
      <c r="D58">
        <v>31.4</v>
      </c>
      <c r="E58">
        <f t="shared" si="0"/>
        <v>0.3000000000000007</v>
      </c>
      <c r="F58">
        <f t="shared" si="1"/>
        <v>-0.019999999999999574</v>
      </c>
      <c r="G58">
        <v>35.2</v>
      </c>
      <c r="H58">
        <v>0.9</v>
      </c>
      <c r="K58">
        <v>8.8</v>
      </c>
      <c r="L58">
        <v>65</v>
      </c>
    </row>
    <row r="59" spans="1:12" ht="15">
      <c r="A59" s="69">
        <v>709</v>
      </c>
      <c r="B59" s="71">
        <v>42483</v>
      </c>
      <c r="D59">
        <v>30.9</v>
      </c>
      <c r="E59">
        <f t="shared" si="0"/>
        <v>0.5</v>
      </c>
      <c r="F59">
        <f t="shared" si="1"/>
        <v>0.08000000000000043</v>
      </c>
      <c r="G59">
        <v>35.2</v>
      </c>
      <c r="H59">
        <v>9.6</v>
      </c>
      <c r="K59">
        <v>5.7</v>
      </c>
      <c r="L59">
        <v>63</v>
      </c>
    </row>
    <row r="60" spans="1:12" ht="15">
      <c r="A60" s="69">
        <v>709</v>
      </c>
      <c r="B60" s="71">
        <v>42484</v>
      </c>
      <c r="D60">
        <v>30.4</v>
      </c>
      <c r="E60">
        <f t="shared" si="0"/>
        <v>0.5</v>
      </c>
      <c r="F60">
        <f t="shared" si="1"/>
        <v>0.2</v>
      </c>
      <c r="G60">
        <v>35.4</v>
      </c>
      <c r="H60">
        <v>-1.2</v>
      </c>
      <c r="J60">
        <v>-1.8</v>
      </c>
      <c r="K60">
        <v>0.1</v>
      </c>
      <c r="L60">
        <v>62</v>
      </c>
    </row>
    <row r="61" spans="1:12" ht="15">
      <c r="A61" s="69">
        <v>709</v>
      </c>
      <c r="B61" s="71">
        <v>42485</v>
      </c>
      <c r="D61">
        <v>30.9</v>
      </c>
      <c r="E61">
        <f t="shared" si="0"/>
        <v>-0.5</v>
      </c>
      <c r="F61">
        <f t="shared" si="1"/>
        <v>0.14000000000000057</v>
      </c>
      <c r="G61">
        <v>35.9</v>
      </c>
      <c r="H61">
        <v>-0.7</v>
      </c>
      <c r="K61">
        <v>2.9</v>
      </c>
      <c r="L61">
        <v>66</v>
      </c>
    </row>
    <row r="62" spans="1:12" ht="15">
      <c r="A62" s="69">
        <v>709</v>
      </c>
      <c r="B62" s="71">
        <v>42486</v>
      </c>
      <c r="D62">
        <v>31.1</v>
      </c>
      <c r="E62">
        <f t="shared" si="0"/>
        <v>-0.20000000000000284</v>
      </c>
      <c r="F62">
        <f t="shared" si="1"/>
        <v>0.11999999999999958</v>
      </c>
      <c r="G62">
        <v>36.4</v>
      </c>
      <c r="H62">
        <v>-0.9</v>
      </c>
      <c r="K62">
        <v>-1.4</v>
      </c>
      <c r="L62">
        <v>66</v>
      </c>
    </row>
    <row r="63" spans="1:12" ht="15">
      <c r="A63" s="69">
        <v>709</v>
      </c>
      <c r="B63" s="71">
        <v>42487</v>
      </c>
      <c r="D63">
        <v>31.7</v>
      </c>
      <c r="E63">
        <f t="shared" si="0"/>
        <v>-0.5999999999999979</v>
      </c>
      <c r="F63">
        <f t="shared" si="1"/>
        <v>-0.060000000000000143</v>
      </c>
      <c r="G63">
        <v>37</v>
      </c>
      <c r="H63">
        <v>-4.2</v>
      </c>
      <c r="K63">
        <v>-1.7</v>
      </c>
      <c r="L63">
        <v>70</v>
      </c>
    </row>
    <row r="64" spans="1:12" ht="15">
      <c r="A64" s="69">
        <v>709</v>
      </c>
      <c r="B64" s="71">
        <v>42488</v>
      </c>
      <c r="D64">
        <v>31.9</v>
      </c>
      <c r="E64">
        <f t="shared" si="0"/>
        <v>-0.1999999999999993</v>
      </c>
      <c r="F64">
        <f t="shared" si="1"/>
        <v>-0.2</v>
      </c>
      <c r="G64">
        <v>37.3</v>
      </c>
      <c r="H64">
        <v>-4.2</v>
      </c>
      <c r="K64">
        <v>-0.4</v>
      </c>
      <c r="L64">
        <v>70</v>
      </c>
    </row>
    <row r="65" spans="1:12" ht="15">
      <c r="A65" s="69">
        <v>709</v>
      </c>
      <c r="B65" s="71">
        <v>42489</v>
      </c>
      <c r="D65">
        <v>32.1</v>
      </c>
      <c r="E65">
        <f t="shared" si="0"/>
        <v>-0.20000000000000284</v>
      </c>
      <c r="F65">
        <f t="shared" si="1"/>
        <v>-0.3400000000000006</v>
      </c>
      <c r="G65">
        <v>37.4</v>
      </c>
      <c r="H65">
        <v>-1.5</v>
      </c>
      <c r="J65">
        <v>-2.1</v>
      </c>
      <c r="K65">
        <v>-0.3</v>
      </c>
      <c r="L65">
        <v>70</v>
      </c>
    </row>
    <row r="66" spans="1:12" ht="15">
      <c r="A66" s="69">
        <v>709</v>
      </c>
      <c r="B66" s="71">
        <v>42490</v>
      </c>
      <c r="D66">
        <v>32.6</v>
      </c>
      <c r="E66">
        <f t="shared" si="0"/>
        <v>-0.5</v>
      </c>
      <c r="F66">
        <f t="shared" si="1"/>
        <v>-0.3400000000000006</v>
      </c>
      <c r="G66">
        <v>38</v>
      </c>
      <c r="H66">
        <v>-2.1</v>
      </c>
      <c r="K66">
        <v>-2.7</v>
      </c>
      <c r="L66">
        <v>74</v>
      </c>
    </row>
    <row r="67" spans="1:12" ht="15">
      <c r="A67" s="69">
        <v>709</v>
      </c>
      <c r="B67" s="71">
        <v>42491</v>
      </c>
      <c r="D67">
        <v>32.7</v>
      </c>
      <c r="E67">
        <f t="shared" si="0"/>
        <v>-0.10000000000000142</v>
      </c>
      <c r="F67">
        <f t="shared" si="1"/>
        <v>-0.3200000000000003</v>
      </c>
      <c r="G67">
        <v>38.1</v>
      </c>
      <c r="H67">
        <v>-5.2</v>
      </c>
      <c r="K67">
        <v>-0.9</v>
      </c>
      <c r="L67">
        <v>74</v>
      </c>
    </row>
    <row r="68" spans="1:12" ht="15">
      <c r="A68" s="69">
        <v>709</v>
      </c>
      <c r="B68" s="71">
        <v>42492</v>
      </c>
      <c r="D68">
        <v>32.7</v>
      </c>
      <c r="E68">
        <f t="shared" si="0"/>
        <v>0</v>
      </c>
      <c r="F68">
        <f t="shared" si="1"/>
        <v>-0.2000000000000007</v>
      </c>
      <c r="G68">
        <v>38.2</v>
      </c>
      <c r="H68">
        <v>-4.9</v>
      </c>
      <c r="K68">
        <v>1.5</v>
      </c>
      <c r="L68">
        <v>71</v>
      </c>
    </row>
    <row r="69" spans="1:12" ht="15">
      <c r="A69" s="69">
        <v>709</v>
      </c>
      <c r="B69" s="71">
        <v>42493</v>
      </c>
      <c r="D69">
        <v>32.4</v>
      </c>
      <c r="E69">
        <f t="shared" si="0"/>
        <v>0.30000000000000426</v>
      </c>
      <c r="F69">
        <f t="shared" si="1"/>
        <v>-0.1</v>
      </c>
      <c r="G69">
        <v>38.2</v>
      </c>
      <c r="H69">
        <v>-0.8</v>
      </c>
      <c r="J69">
        <v>-3.8</v>
      </c>
      <c r="K69">
        <v>4.6</v>
      </c>
      <c r="L69">
        <v>69</v>
      </c>
    </row>
    <row r="70" spans="1:12" ht="15">
      <c r="A70" s="69">
        <v>709</v>
      </c>
      <c r="B70" s="71">
        <v>42494</v>
      </c>
      <c r="D70">
        <v>31.9</v>
      </c>
      <c r="E70">
        <f t="shared" si="0"/>
        <v>0.5</v>
      </c>
      <c r="F70">
        <f t="shared" si="1"/>
        <v>0.04000000000000057</v>
      </c>
      <c r="G70">
        <v>38.2</v>
      </c>
      <c r="H70">
        <v>1.4</v>
      </c>
      <c r="K70">
        <v>8</v>
      </c>
      <c r="L70">
        <v>66</v>
      </c>
    </row>
    <row r="71" spans="1:12" ht="15">
      <c r="A71" s="69">
        <v>709</v>
      </c>
      <c r="B71" s="71">
        <v>42495</v>
      </c>
      <c r="D71">
        <v>31.1</v>
      </c>
      <c r="E71">
        <f t="shared" si="0"/>
        <v>0.7999999999999972</v>
      </c>
      <c r="F71">
        <f t="shared" si="1"/>
        <v>0.3</v>
      </c>
      <c r="G71">
        <v>38.2</v>
      </c>
      <c r="H71">
        <v>5.1</v>
      </c>
      <c r="K71">
        <v>10.6</v>
      </c>
      <c r="L71">
        <v>63</v>
      </c>
    </row>
    <row r="72" spans="1:12" ht="15">
      <c r="A72" s="69">
        <v>709</v>
      </c>
      <c r="B72" s="71">
        <v>42496</v>
      </c>
      <c r="D72">
        <v>30</v>
      </c>
      <c r="E72">
        <f t="shared" si="0"/>
        <v>1.1000000000000014</v>
      </c>
      <c r="F72">
        <f t="shared" si="1"/>
        <v>0.5400000000000006</v>
      </c>
      <c r="G72">
        <v>38.2</v>
      </c>
      <c r="H72">
        <v>8.8</v>
      </c>
      <c r="J72">
        <v>-3.1</v>
      </c>
      <c r="K72">
        <v>8.7</v>
      </c>
      <c r="L72">
        <v>60</v>
      </c>
    </row>
    <row r="73" spans="1:12" ht="15">
      <c r="A73" s="69">
        <v>709</v>
      </c>
      <c r="B73" s="71">
        <v>42497</v>
      </c>
      <c r="D73">
        <v>29</v>
      </c>
      <c r="E73">
        <f t="shared" si="0"/>
        <v>1</v>
      </c>
      <c r="F73">
        <f t="shared" si="1"/>
        <v>0.7400000000000005</v>
      </c>
      <c r="G73">
        <v>38.3</v>
      </c>
      <c r="H73">
        <v>1.7</v>
      </c>
      <c r="K73">
        <v>1.5</v>
      </c>
      <c r="L73">
        <v>59</v>
      </c>
    </row>
    <row r="74" spans="1:12" ht="15">
      <c r="A74" s="69">
        <v>709</v>
      </c>
      <c r="B74" s="71">
        <v>42498</v>
      </c>
      <c r="D74">
        <v>29.1</v>
      </c>
      <c r="E74">
        <f t="shared" si="0"/>
        <v>-0.10000000000000142</v>
      </c>
      <c r="F74">
        <f t="shared" si="1"/>
        <v>0.6599999999999995</v>
      </c>
      <c r="G74">
        <v>38.7</v>
      </c>
      <c r="H74">
        <v>-0.4</v>
      </c>
      <c r="K74">
        <v>0.8</v>
      </c>
      <c r="L74">
        <v>60</v>
      </c>
    </row>
    <row r="75" spans="1:12" ht="15">
      <c r="A75" s="69">
        <v>709</v>
      </c>
      <c r="B75" s="71">
        <v>42499</v>
      </c>
      <c r="D75">
        <v>30.2</v>
      </c>
      <c r="E75">
        <f t="shared" si="0"/>
        <v>-1.0999999999999979</v>
      </c>
      <c r="F75">
        <f t="shared" si="1"/>
        <v>0.33999999999999986</v>
      </c>
      <c r="G75">
        <v>39.7</v>
      </c>
      <c r="H75">
        <v>0.2</v>
      </c>
      <c r="K75">
        <v>2.1</v>
      </c>
      <c r="L75">
        <v>69</v>
      </c>
    </row>
    <row r="76" spans="1:12" ht="15">
      <c r="A76" s="69">
        <v>709</v>
      </c>
      <c r="B76" s="71">
        <v>42500</v>
      </c>
      <c r="D76">
        <v>31</v>
      </c>
      <c r="E76">
        <f t="shared" si="0"/>
        <v>-0.8000000000000007</v>
      </c>
      <c r="F76">
        <f t="shared" si="1"/>
        <v>0.020000000000000285</v>
      </c>
      <c r="G76">
        <v>40.5</v>
      </c>
      <c r="H76">
        <v>1.5</v>
      </c>
      <c r="K76">
        <v>1</v>
      </c>
      <c r="L76">
        <v>68</v>
      </c>
    </row>
    <row r="77" spans="1:12" ht="15">
      <c r="A77" s="69">
        <v>709</v>
      </c>
      <c r="B77" s="71">
        <v>42501</v>
      </c>
      <c r="D77">
        <v>31.2</v>
      </c>
      <c r="E77">
        <f t="shared" si="0"/>
        <v>-0.1999999999999993</v>
      </c>
      <c r="F77">
        <f t="shared" si="1"/>
        <v>-0.23999999999999985</v>
      </c>
      <c r="G77">
        <v>40.8</v>
      </c>
      <c r="H77">
        <v>-2.2</v>
      </c>
      <c r="K77">
        <v>0.7</v>
      </c>
      <c r="L77">
        <v>67</v>
      </c>
    </row>
    <row r="78" spans="1:12" ht="15">
      <c r="A78" s="69">
        <v>709</v>
      </c>
      <c r="B78" s="71">
        <v>42502</v>
      </c>
      <c r="D78">
        <v>31</v>
      </c>
      <c r="E78">
        <f t="shared" si="0"/>
        <v>0.1999999999999993</v>
      </c>
      <c r="F78">
        <f t="shared" si="1"/>
        <v>-0.4</v>
      </c>
      <c r="G78">
        <v>40.8</v>
      </c>
      <c r="H78">
        <v>-1.3</v>
      </c>
      <c r="K78">
        <v>5.3</v>
      </c>
      <c r="L78">
        <v>66</v>
      </c>
    </row>
    <row r="79" spans="1:12" ht="15">
      <c r="A79" s="69">
        <v>709</v>
      </c>
      <c r="B79" s="71">
        <v>42503</v>
      </c>
      <c r="D79">
        <v>30.6</v>
      </c>
      <c r="E79">
        <f t="shared" si="0"/>
        <v>0.3999999999999986</v>
      </c>
      <c r="F79">
        <f t="shared" si="1"/>
        <v>-0.3</v>
      </c>
      <c r="G79">
        <v>40.9</v>
      </c>
      <c r="H79">
        <v>4.1</v>
      </c>
      <c r="I79">
        <v>15.3</v>
      </c>
      <c r="J79">
        <v>1.2</v>
      </c>
      <c r="K79">
        <v>9</v>
      </c>
      <c r="L79">
        <v>62</v>
      </c>
    </row>
    <row r="80" spans="1:12" ht="15">
      <c r="A80" s="69">
        <v>709</v>
      </c>
      <c r="B80" s="71">
        <v>42504</v>
      </c>
      <c r="D80">
        <v>29.5</v>
      </c>
      <c r="E80">
        <f t="shared" si="0"/>
        <v>1.1000000000000014</v>
      </c>
      <c r="F80">
        <f t="shared" si="1"/>
        <v>0.13999999999999985</v>
      </c>
      <c r="G80">
        <v>40.9</v>
      </c>
      <c r="H80">
        <v>5.3</v>
      </c>
      <c r="I80">
        <v>17.2</v>
      </c>
      <c r="J80">
        <v>2.3</v>
      </c>
      <c r="K80">
        <v>9.3</v>
      </c>
      <c r="L80">
        <v>59</v>
      </c>
    </row>
    <row r="81" spans="1:12" ht="15">
      <c r="A81" s="69">
        <v>709</v>
      </c>
      <c r="B81" s="71">
        <v>42505</v>
      </c>
      <c r="D81">
        <v>28.1</v>
      </c>
      <c r="E81">
        <f t="shared" si="0"/>
        <v>1.3999999999999986</v>
      </c>
      <c r="F81">
        <f t="shared" si="1"/>
        <v>0.5799999999999997</v>
      </c>
      <c r="G81">
        <v>40.9</v>
      </c>
      <c r="H81">
        <v>7.3</v>
      </c>
      <c r="K81">
        <v>5.6</v>
      </c>
      <c r="L81">
        <v>56</v>
      </c>
    </row>
    <row r="82" spans="1:12" ht="15">
      <c r="A82" s="69">
        <v>709</v>
      </c>
      <c r="B82" s="71">
        <v>42506</v>
      </c>
      <c r="D82">
        <v>27.2</v>
      </c>
      <c r="E82">
        <f t="shared" si="0"/>
        <v>0.9000000000000021</v>
      </c>
      <c r="F82">
        <f t="shared" si="1"/>
        <v>0.8</v>
      </c>
      <c r="G82">
        <v>41.5</v>
      </c>
      <c r="H82">
        <v>1.5</v>
      </c>
      <c r="K82">
        <v>2.3</v>
      </c>
      <c r="L82">
        <v>55</v>
      </c>
    </row>
    <row r="83" spans="1:12" ht="15">
      <c r="A83" s="69">
        <v>709</v>
      </c>
      <c r="B83" s="71">
        <v>42507</v>
      </c>
      <c r="D83">
        <v>27.9</v>
      </c>
      <c r="E83">
        <f t="shared" si="0"/>
        <v>-0.6999999999999993</v>
      </c>
      <c r="F83">
        <f t="shared" si="1"/>
        <v>0.6200000000000003</v>
      </c>
      <c r="G83">
        <v>42.2</v>
      </c>
      <c r="H83">
        <v>0.9</v>
      </c>
      <c r="K83">
        <v>3.1</v>
      </c>
      <c r="L83">
        <v>58</v>
      </c>
    </row>
    <row r="84" spans="1:12" ht="15">
      <c r="A84" s="69">
        <v>709</v>
      </c>
      <c r="B84" s="71">
        <v>42508</v>
      </c>
      <c r="D84">
        <v>27.9</v>
      </c>
      <c r="E84">
        <f t="shared" si="0"/>
        <v>0</v>
      </c>
      <c r="F84">
        <f t="shared" si="1"/>
        <v>0.5400000000000006</v>
      </c>
      <c r="G84">
        <v>42.5</v>
      </c>
      <c r="H84">
        <v>0.9</v>
      </c>
      <c r="K84">
        <v>4.6</v>
      </c>
      <c r="L84">
        <v>56</v>
      </c>
    </row>
    <row r="85" spans="1:12" ht="15">
      <c r="A85" s="69">
        <v>709</v>
      </c>
      <c r="B85" s="71">
        <v>42509</v>
      </c>
      <c r="D85">
        <v>27.4</v>
      </c>
      <c r="E85">
        <f t="shared" si="0"/>
        <v>0.5</v>
      </c>
      <c r="F85">
        <f t="shared" si="1"/>
        <v>0.42000000000000026</v>
      </c>
      <c r="G85">
        <v>42.7</v>
      </c>
      <c r="H85">
        <v>1.7</v>
      </c>
      <c r="K85">
        <v>6.2</v>
      </c>
      <c r="L85">
        <v>55</v>
      </c>
    </row>
    <row r="86" spans="1:12" ht="15">
      <c r="A86" s="69">
        <v>709</v>
      </c>
      <c r="B86" s="71">
        <v>42510</v>
      </c>
      <c r="D86">
        <v>26.4</v>
      </c>
      <c r="E86">
        <f t="shared" si="0"/>
        <v>1</v>
      </c>
      <c r="F86">
        <f t="shared" si="1"/>
        <v>0.3400000000000006</v>
      </c>
      <c r="G86">
        <v>42.7</v>
      </c>
      <c r="H86">
        <v>5.3</v>
      </c>
      <c r="I86">
        <v>15</v>
      </c>
      <c r="K86">
        <v>9.7</v>
      </c>
      <c r="L86">
        <v>53</v>
      </c>
    </row>
    <row r="87" spans="1:12" ht="15">
      <c r="A87" s="69">
        <v>709</v>
      </c>
      <c r="B87" s="71">
        <v>42511</v>
      </c>
      <c r="D87">
        <v>25.2</v>
      </c>
      <c r="E87">
        <f t="shared" si="0"/>
        <v>1.1999999999999993</v>
      </c>
      <c r="F87">
        <f t="shared" si="1"/>
        <v>0.4</v>
      </c>
      <c r="G87">
        <v>42.7</v>
      </c>
      <c r="H87">
        <v>6.1</v>
      </c>
      <c r="J87">
        <v>-0.4</v>
      </c>
      <c r="K87">
        <v>11</v>
      </c>
      <c r="L87">
        <v>50</v>
      </c>
    </row>
    <row r="88" spans="1:12" ht="15">
      <c r="A88" s="69">
        <v>709</v>
      </c>
      <c r="B88" s="71">
        <v>42512</v>
      </c>
      <c r="D88">
        <v>23.8</v>
      </c>
      <c r="E88">
        <f t="shared" si="0"/>
        <v>1.3999999999999986</v>
      </c>
      <c r="F88">
        <f t="shared" si="1"/>
        <v>0.8199999999999996</v>
      </c>
      <c r="G88">
        <v>42.7</v>
      </c>
      <c r="H88">
        <v>2.3</v>
      </c>
      <c r="K88">
        <v>4.1</v>
      </c>
      <c r="L88">
        <v>49</v>
      </c>
    </row>
    <row r="89" spans="1:12" ht="15">
      <c r="A89" s="69">
        <v>709</v>
      </c>
      <c r="B89" s="71">
        <v>42513</v>
      </c>
      <c r="D89">
        <v>23.1</v>
      </c>
      <c r="E89">
        <f t="shared" si="0"/>
        <v>0.6999999999999993</v>
      </c>
      <c r="F89">
        <f t="shared" si="1"/>
        <v>0.9599999999999994</v>
      </c>
      <c r="G89">
        <v>42.7</v>
      </c>
      <c r="H89">
        <v>-0.7</v>
      </c>
      <c r="K89">
        <v>4.2</v>
      </c>
      <c r="L89">
        <v>47</v>
      </c>
    </row>
    <row r="90" spans="1:12" ht="15">
      <c r="A90" s="69">
        <v>709</v>
      </c>
      <c r="B90" s="71">
        <v>42514</v>
      </c>
      <c r="D90">
        <v>22.3</v>
      </c>
      <c r="E90">
        <f t="shared" si="0"/>
        <v>0.8000000000000007</v>
      </c>
      <c r="F90">
        <f t="shared" si="1"/>
        <v>1.0199999999999996</v>
      </c>
      <c r="G90">
        <v>42.7</v>
      </c>
      <c r="H90">
        <v>2.1</v>
      </c>
      <c r="J90">
        <v>0.4</v>
      </c>
      <c r="K90">
        <v>7.9</v>
      </c>
      <c r="L90">
        <v>45</v>
      </c>
    </row>
    <row r="91" spans="1:12" ht="15">
      <c r="A91" s="69">
        <v>709</v>
      </c>
      <c r="B91" s="71">
        <v>42515</v>
      </c>
      <c r="D91">
        <v>21.6</v>
      </c>
      <c r="E91">
        <f t="shared" si="0"/>
        <v>0.6999999999999993</v>
      </c>
      <c r="F91">
        <f t="shared" si="1"/>
        <v>0.9599999999999994</v>
      </c>
      <c r="G91">
        <v>42.7</v>
      </c>
      <c r="H91">
        <v>4.1</v>
      </c>
      <c r="J91">
        <v>0</v>
      </c>
      <c r="K91">
        <v>5.3</v>
      </c>
      <c r="L91">
        <v>44</v>
      </c>
    </row>
    <row r="92" spans="1:12" ht="15">
      <c r="A92" s="69">
        <v>709</v>
      </c>
      <c r="B92" s="71">
        <v>42516</v>
      </c>
      <c r="D92">
        <v>21.3</v>
      </c>
      <c r="E92">
        <f t="shared" si="0"/>
        <v>0.3000000000000007</v>
      </c>
      <c r="F92">
        <f t="shared" si="1"/>
        <v>0.7799999999999997</v>
      </c>
      <c r="G92">
        <v>42.7</v>
      </c>
      <c r="H92">
        <v>0.1</v>
      </c>
      <c r="K92">
        <v>4.4</v>
      </c>
      <c r="L92">
        <v>42</v>
      </c>
    </row>
    <row r="93" spans="1:12" ht="15">
      <c r="A93" s="69">
        <v>709</v>
      </c>
      <c r="B93" s="71">
        <v>42517</v>
      </c>
      <c r="D93">
        <v>20.6</v>
      </c>
      <c r="E93">
        <f t="shared" si="0"/>
        <v>0.6999999999999993</v>
      </c>
      <c r="F93">
        <f t="shared" si="1"/>
        <v>0.6399999999999999</v>
      </c>
      <c r="G93">
        <v>42.7</v>
      </c>
      <c r="H93">
        <v>1.1</v>
      </c>
      <c r="J93">
        <v>0.7</v>
      </c>
      <c r="K93">
        <v>3.1</v>
      </c>
      <c r="L93">
        <v>40</v>
      </c>
    </row>
    <row r="94" spans="1:12" ht="15">
      <c r="A94" s="69">
        <v>709</v>
      </c>
      <c r="B94" s="71">
        <v>42518</v>
      </c>
      <c r="D94">
        <v>20.1</v>
      </c>
      <c r="E94">
        <f t="shared" si="0"/>
        <v>0.5</v>
      </c>
      <c r="F94">
        <f t="shared" si="1"/>
        <v>0.6</v>
      </c>
      <c r="G94">
        <v>42.7</v>
      </c>
      <c r="H94">
        <v>0.7</v>
      </c>
      <c r="J94">
        <v>-0.2</v>
      </c>
      <c r="K94">
        <v>5.1</v>
      </c>
      <c r="L94">
        <v>39</v>
      </c>
    </row>
    <row r="95" spans="1:12" ht="15">
      <c r="A95" s="69">
        <v>709</v>
      </c>
      <c r="B95" s="71">
        <v>42519</v>
      </c>
      <c r="D95">
        <v>19.1</v>
      </c>
      <c r="E95">
        <f t="shared" si="0"/>
        <v>1</v>
      </c>
      <c r="F95">
        <f t="shared" si="1"/>
        <v>0.6399999999999999</v>
      </c>
      <c r="G95">
        <v>42.8</v>
      </c>
      <c r="H95">
        <v>1.5</v>
      </c>
      <c r="K95">
        <v>6.6</v>
      </c>
      <c r="L95">
        <v>37</v>
      </c>
    </row>
    <row r="96" spans="1:12" ht="15">
      <c r="A96" s="69">
        <v>709</v>
      </c>
      <c r="B96" s="71">
        <v>42520</v>
      </c>
      <c r="D96">
        <v>18.1</v>
      </c>
      <c r="E96">
        <f t="shared" si="0"/>
        <v>1</v>
      </c>
      <c r="F96">
        <f t="shared" si="1"/>
        <v>0.7</v>
      </c>
      <c r="G96">
        <v>42.8</v>
      </c>
      <c r="H96">
        <v>2.4</v>
      </c>
      <c r="K96">
        <v>7.2</v>
      </c>
      <c r="L96">
        <v>34</v>
      </c>
    </row>
    <row r="97" spans="1:12" ht="15">
      <c r="A97" s="69">
        <v>709</v>
      </c>
      <c r="B97" s="71">
        <v>42521</v>
      </c>
      <c r="D97">
        <v>16.7</v>
      </c>
      <c r="E97">
        <f t="shared" si="0"/>
        <v>1.4000000000000021</v>
      </c>
      <c r="F97">
        <f t="shared" si="1"/>
        <v>0.9200000000000003</v>
      </c>
      <c r="G97">
        <v>42.8</v>
      </c>
      <c r="H97">
        <v>3.9</v>
      </c>
      <c r="J97">
        <v>1.2</v>
      </c>
      <c r="K97">
        <v>7.3</v>
      </c>
      <c r="L97">
        <v>32</v>
      </c>
    </row>
    <row r="98" spans="1:12" ht="15">
      <c r="A98" s="69">
        <v>709</v>
      </c>
      <c r="B98" s="71">
        <v>42522</v>
      </c>
      <c r="D98">
        <v>15</v>
      </c>
      <c r="E98">
        <f t="shared" si="0"/>
        <v>1.6999999999999993</v>
      </c>
      <c r="F98">
        <f t="shared" si="1"/>
        <v>1.1200000000000003</v>
      </c>
      <c r="G98">
        <v>42.8</v>
      </c>
      <c r="H98">
        <v>2.4</v>
      </c>
      <c r="J98">
        <v>1.8</v>
      </c>
      <c r="K98">
        <v>8.9</v>
      </c>
      <c r="L98">
        <v>29</v>
      </c>
    </row>
    <row r="99" spans="1:12" ht="15">
      <c r="A99" s="69">
        <v>709</v>
      </c>
      <c r="B99" s="71">
        <v>42523</v>
      </c>
      <c r="D99">
        <v>13.3</v>
      </c>
      <c r="E99">
        <f t="shared" si="0"/>
        <v>1.6999999999999993</v>
      </c>
      <c r="F99">
        <f t="shared" si="1"/>
        <v>1.36</v>
      </c>
      <c r="G99">
        <v>42.8</v>
      </c>
      <c r="H99">
        <v>4.8</v>
      </c>
      <c r="K99">
        <v>10.7</v>
      </c>
      <c r="L99">
        <v>25</v>
      </c>
    </row>
    <row r="100" spans="1:12" ht="15">
      <c r="A100" s="69">
        <v>709</v>
      </c>
      <c r="B100" s="71">
        <v>42524</v>
      </c>
      <c r="D100">
        <v>11.6</v>
      </c>
      <c r="E100">
        <f t="shared" si="0"/>
        <v>1.700000000000001</v>
      </c>
      <c r="F100">
        <f t="shared" si="1"/>
        <v>1.5000000000000004</v>
      </c>
      <c r="G100">
        <v>42.8</v>
      </c>
      <c r="H100">
        <v>8.6</v>
      </c>
      <c r="J100">
        <v>5</v>
      </c>
      <c r="K100">
        <v>11.1</v>
      </c>
      <c r="L100">
        <v>23</v>
      </c>
    </row>
    <row r="101" spans="1:12" ht="15">
      <c r="A101" s="69">
        <v>709</v>
      </c>
      <c r="B101" s="71">
        <v>42525</v>
      </c>
      <c r="D101">
        <v>9.5</v>
      </c>
      <c r="E101">
        <f t="shared" si="0"/>
        <v>2.0999999999999996</v>
      </c>
      <c r="F101">
        <f t="shared" si="1"/>
        <v>1.7200000000000002</v>
      </c>
      <c r="G101">
        <v>42.8</v>
      </c>
      <c r="H101">
        <v>6.1</v>
      </c>
      <c r="K101">
        <v>11.5</v>
      </c>
      <c r="L101">
        <v>19</v>
      </c>
    </row>
    <row r="102" spans="1:12" ht="15">
      <c r="A102" s="69">
        <v>709</v>
      </c>
      <c r="B102" s="71">
        <v>42526</v>
      </c>
      <c r="D102">
        <v>7.1</v>
      </c>
      <c r="E102">
        <f t="shared" si="0"/>
        <v>2.4000000000000004</v>
      </c>
      <c r="F102">
        <f t="shared" si="1"/>
        <v>1.92</v>
      </c>
      <c r="G102">
        <v>42.8</v>
      </c>
      <c r="H102">
        <v>5.8</v>
      </c>
      <c r="J102">
        <v>3.3</v>
      </c>
      <c r="K102">
        <v>12.4</v>
      </c>
      <c r="L102">
        <v>15</v>
      </c>
    </row>
    <row r="103" spans="1:12" ht="15">
      <c r="A103" s="69">
        <v>709</v>
      </c>
      <c r="B103" s="71">
        <v>42527</v>
      </c>
      <c r="D103">
        <v>4.1</v>
      </c>
      <c r="E103">
        <f t="shared" si="0"/>
        <v>3</v>
      </c>
      <c r="F103">
        <f t="shared" si="1"/>
        <v>2.18</v>
      </c>
      <c r="G103">
        <v>42.8</v>
      </c>
      <c r="H103">
        <v>7.3</v>
      </c>
      <c r="J103">
        <v>6</v>
      </c>
      <c r="K103">
        <v>12.1</v>
      </c>
      <c r="L103">
        <v>11</v>
      </c>
    </row>
    <row r="104" spans="1:12" ht="15">
      <c r="A104" s="69">
        <v>709</v>
      </c>
      <c r="B104" s="71">
        <v>42528</v>
      </c>
      <c r="D104">
        <v>2.1</v>
      </c>
      <c r="E104">
        <f t="shared" si="0"/>
        <v>1.9999999999999996</v>
      </c>
      <c r="F104">
        <f t="shared" si="1"/>
        <v>2.24</v>
      </c>
      <c r="G104">
        <v>42.8</v>
      </c>
      <c r="H104">
        <v>7</v>
      </c>
      <c r="J104">
        <v>5.4</v>
      </c>
      <c r="K104">
        <v>11.5</v>
      </c>
      <c r="L104">
        <v>7</v>
      </c>
    </row>
    <row r="105" spans="1:12" ht="15">
      <c r="A105" s="69">
        <v>709</v>
      </c>
      <c r="B105" s="71">
        <v>42529</v>
      </c>
      <c r="D105">
        <v>1.2</v>
      </c>
      <c r="E105">
        <f t="shared" si="0"/>
        <v>0.9000000000000001</v>
      </c>
      <c r="F105">
        <f t="shared" si="1"/>
        <v>2.08</v>
      </c>
      <c r="G105">
        <v>42.8</v>
      </c>
      <c r="H105">
        <v>8</v>
      </c>
      <c r="K105">
        <v>11.2</v>
      </c>
      <c r="L105">
        <v>3</v>
      </c>
    </row>
    <row r="106" spans="1:12" ht="15">
      <c r="A106" s="69">
        <v>709</v>
      </c>
      <c r="B106" s="71">
        <v>42530</v>
      </c>
      <c r="D106">
        <v>0.4</v>
      </c>
      <c r="E106">
        <f t="shared" si="0"/>
        <v>0.7999999999999999</v>
      </c>
      <c r="F106">
        <f t="shared" si="1"/>
        <v>1.8200000000000003</v>
      </c>
      <c r="G106">
        <v>42.8</v>
      </c>
      <c r="H106">
        <v>5.8</v>
      </c>
      <c r="J106">
        <v>4.3</v>
      </c>
      <c r="K106">
        <v>13</v>
      </c>
      <c r="L106">
        <v>1</v>
      </c>
    </row>
    <row r="107" spans="1:12" ht="15">
      <c r="A107" s="69">
        <v>709</v>
      </c>
      <c r="B107" s="71">
        <v>42531</v>
      </c>
      <c r="D107">
        <v>0</v>
      </c>
      <c r="E107">
        <f t="shared" si="0"/>
        <v>0.4</v>
      </c>
      <c r="F107">
        <f t="shared" si="1"/>
        <v>1.4200000000000002</v>
      </c>
      <c r="G107">
        <v>42.8</v>
      </c>
      <c r="H107">
        <v>8.5</v>
      </c>
      <c r="J107">
        <v>6.7</v>
      </c>
      <c r="K107">
        <v>14.7</v>
      </c>
      <c r="L107">
        <v>0</v>
      </c>
    </row>
    <row r="108" spans="4:11" ht="12.75">
      <c r="D108" s="14" t="s">
        <v>48</v>
      </c>
      <c r="E108" s="34">
        <f>AVERAGE(E45:E107)</f>
        <v>0.5285714285714284</v>
      </c>
      <c r="F108" s="18">
        <f>AVERAGE(F49:F107)</f>
        <v>0.5274576271186441</v>
      </c>
      <c r="G108">
        <f>G107-G45</f>
        <v>9</v>
      </c>
      <c r="H108" t="s">
        <v>62</v>
      </c>
      <c r="J108" s="35" t="s">
        <v>63</v>
      </c>
      <c r="K108" s="17">
        <f>AVERAGE(K45:K107)</f>
        <v>4.855555555555554</v>
      </c>
    </row>
    <row r="109" spans="4:6" ht="12.75">
      <c r="D109" s="14" t="s">
        <v>49</v>
      </c>
      <c r="E109" s="22">
        <f>MAX(E45:E107)</f>
        <v>3</v>
      </c>
      <c r="F109" s="36">
        <f>MAX(F49:F107)</f>
        <v>2.24</v>
      </c>
    </row>
    <row r="110" spans="4:5" ht="12.75">
      <c r="D110" s="14" t="s">
        <v>35</v>
      </c>
      <c r="E110" s="14">
        <f>COUNT(E45:E107)</f>
        <v>63</v>
      </c>
    </row>
    <row r="111" spans="3:4" ht="12.75">
      <c r="C111" s="14" t="s">
        <v>8</v>
      </c>
      <c r="D111">
        <f>MAX(D6:D107)</f>
        <v>33.3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3"/>
  <sheetViews>
    <sheetView zoomScalePageLayoutView="0" workbookViewId="0" topLeftCell="A1">
      <selection activeCell="E34" sqref="E34:F38"/>
    </sheetView>
  </sheetViews>
  <sheetFormatPr defaultColWidth="9.140625" defaultRowHeight="12.75"/>
  <cols>
    <col min="2" max="2" width="10.28125" style="0" customWidth="1"/>
  </cols>
  <sheetData>
    <row r="1" spans="1:10" ht="15">
      <c r="A1" s="68" t="s">
        <v>71</v>
      </c>
      <c r="B1" s="68"/>
      <c r="C1" s="68"/>
      <c r="D1" s="68"/>
      <c r="E1" s="68"/>
      <c r="F1" s="68"/>
      <c r="G1" s="68"/>
      <c r="H1" s="68"/>
      <c r="I1" s="68"/>
      <c r="J1" s="68"/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3" t="s">
        <v>57</v>
      </c>
    </row>
    <row r="5" spans="1:12" ht="12.75">
      <c r="A5" s="9" t="s">
        <v>21</v>
      </c>
      <c r="B5" s="9" t="s">
        <v>2</v>
      </c>
      <c r="C5" s="9" t="s">
        <v>61</v>
      </c>
      <c r="D5" s="9" t="s">
        <v>23</v>
      </c>
      <c r="E5" s="37" t="s">
        <v>59</v>
      </c>
      <c r="F5" s="6" t="s">
        <v>59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</row>
    <row r="6" spans="1:12" ht="15">
      <c r="A6" s="69">
        <v>709</v>
      </c>
      <c r="B6" s="70">
        <v>42064</v>
      </c>
      <c r="C6" s="69"/>
      <c r="D6" s="69">
        <v>17.5</v>
      </c>
      <c r="G6" s="69">
        <v>19.8</v>
      </c>
      <c r="H6" s="69">
        <v>-5.1</v>
      </c>
      <c r="I6" s="69">
        <v>16.7</v>
      </c>
      <c r="J6" s="69">
        <v>-19.6</v>
      </c>
      <c r="K6" s="69">
        <v>-7.2</v>
      </c>
      <c r="L6" s="69">
        <v>55</v>
      </c>
    </row>
    <row r="7" spans="1:12" ht="15">
      <c r="A7" s="69">
        <v>709</v>
      </c>
      <c r="B7" s="70">
        <v>42065</v>
      </c>
      <c r="C7" s="69"/>
      <c r="D7" s="69">
        <v>17.8</v>
      </c>
      <c r="G7" s="69">
        <v>19.9</v>
      </c>
      <c r="H7" s="69">
        <v>-4</v>
      </c>
      <c r="I7" s="69">
        <v>-0.9</v>
      </c>
      <c r="J7" s="69">
        <v>-11.6</v>
      </c>
      <c r="K7" s="69">
        <v>-4.4</v>
      </c>
      <c r="L7" s="69">
        <v>58</v>
      </c>
    </row>
    <row r="8" spans="1:12" ht="15">
      <c r="A8" s="69">
        <v>709</v>
      </c>
      <c r="B8" s="70">
        <v>42066</v>
      </c>
      <c r="C8" s="69"/>
      <c r="D8" s="69">
        <v>18.1</v>
      </c>
      <c r="G8" s="69">
        <v>20.2</v>
      </c>
      <c r="H8" s="69">
        <v>-4.7</v>
      </c>
      <c r="I8" s="69">
        <v>24.1</v>
      </c>
      <c r="J8" s="69">
        <v>-10.4</v>
      </c>
      <c r="K8" s="69">
        <v>-0.5</v>
      </c>
      <c r="L8" s="69">
        <v>57</v>
      </c>
    </row>
    <row r="9" spans="1:12" ht="15">
      <c r="A9" s="69">
        <v>709</v>
      </c>
      <c r="B9" s="70">
        <v>42067</v>
      </c>
      <c r="C9" s="69"/>
      <c r="D9" s="69">
        <v>18.6</v>
      </c>
      <c r="G9" s="69">
        <v>20.8</v>
      </c>
      <c r="H9" s="69">
        <v>-11.6</v>
      </c>
      <c r="I9" s="69">
        <v>23.2</v>
      </c>
      <c r="J9" s="69">
        <v>-11.6</v>
      </c>
      <c r="K9" s="69">
        <v>-6.7</v>
      </c>
      <c r="L9" s="69">
        <v>63</v>
      </c>
    </row>
    <row r="10" spans="1:12" ht="15">
      <c r="A10" s="69">
        <v>709</v>
      </c>
      <c r="B10" s="70">
        <v>42068</v>
      </c>
      <c r="C10" s="69"/>
      <c r="D10" s="69">
        <v>18.6</v>
      </c>
      <c r="G10" s="69">
        <v>21</v>
      </c>
      <c r="H10" s="69">
        <v>-15.6</v>
      </c>
      <c r="I10" s="69">
        <v>10.2</v>
      </c>
      <c r="J10" s="69">
        <v>-17</v>
      </c>
      <c r="K10" s="69">
        <v>-13.6</v>
      </c>
      <c r="L10" s="69">
        <v>61</v>
      </c>
    </row>
    <row r="11" spans="1:12" ht="15">
      <c r="A11" s="69">
        <v>709</v>
      </c>
      <c r="B11" s="70">
        <v>42069</v>
      </c>
      <c r="C11" s="69"/>
      <c r="D11" s="69">
        <v>18.6</v>
      </c>
      <c r="G11" s="69">
        <v>21</v>
      </c>
      <c r="H11" s="69">
        <v>-9.2</v>
      </c>
      <c r="I11" s="69">
        <v>-0.3</v>
      </c>
      <c r="J11" s="69">
        <v>-15.6</v>
      </c>
      <c r="K11" s="69">
        <v>-8.8</v>
      </c>
      <c r="L11" s="69">
        <v>60</v>
      </c>
    </row>
    <row r="12" spans="1:12" ht="15">
      <c r="A12" s="69">
        <v>709</v>
      </c>
      <c r="B12" s="70">
        <v>42070</v>
      </c>
      <c r="C12" s="69"/>
      <c r="D12" s="69">
        <v>18.6</v>
      </c>
      <c r="G12" s="69">
        <v>21</v>
      </c>
      <c r="H12" s="69">
        <v>-6.3</v>
      </c>
      <c r="I12" s="69">
        <v>30.4</v>
      </c>
      <c r="J12" s="69">
        <v>-11.3</v>
      </c>
      <c r="K12" s="69">
        <v>-4.5</v>
      </c>
      <c r="L12" s="69">
        <v>58</v>
      </c>
    </row>
    <row r="13" spans="1:12" ht="15">
      <c r="A13" s="69">
        <v>709</v>
      </c>
      <c r="B13" s="70">
        <v>42071</v>
      </c>
      <c r="C13" s="69"/>
      <c r="D13" s="69">
        <v>-99.9</v>
      </c>
      <c r="G13" s="69">
        <v>-99.9</v>
      </c>
      <c r="H13" s="69">
        <v>-99.9</v>
      </c>
      <c r="I13" s="69">
        <v>-99.9</v>
      </c>
      <c r="J13" s="69">
        <v>-99.9</v>
      </c>
      <c r="K13" s="69">
        <v>-99.9</v>
      </c>
      <c r="L13" s="69">
        <v>-99.9</v>
      </c>
    </row>
    <row r="14" spans="1:12" ht="15">
      <c r="A14" s="69">
        <v>709</v>
      </c>
      <c r="B14" s="70">
        <v>42072</v>
      </c>
      <c r="C14" s="69"/>
      <c r="D14" s="69">
        <v>18.8</v>
      </c>
      <c r="G14" s="69">
        <v>21</v>
      </c>
      <c r="H14" s="69">
        <v>-4.9</v>
      </c>
      <c r="I14" s="69">
        <v>6.1</v>
      </c>
      <c r="J14" s="69">
        <v>-7.6</v>
      </c>
      <c r="K14" s="69">
        <v>-1.8</v>
      </c>
      <c r="L14" s="69">
        <v>56</v>
      </c>
    </row>
    <row r="15" spans="1:12" ht="15">
      <c r="A15" s="69">
        <v>709</v>
      </c>
      <c r="B15" s="70">
        <v>42073</v>
      </c>
      <c r="C15" s="69"/>
      <c r="D15" s="69">
        <v>18.8</v>
      </c>
      <c r="G15" s="69">
        <v>21</v>
      </c>
      <c r="H15" s="69">
        <v>-3.7</v>
      </c>
      <c r="I15" s="69">
        <v>5</v>
      </c>
      <c r="J15" s="69">
        <v>-7.3</v>
      </c>
      <c r="K15" s="69">
        <v>-1.6</v>
      </c>
      <c r="L15" s="69">
        <v>54</v>
      </c>
    </row>
    <row r="16" spans="1:12" ht="15">
      <c r="A16" s="69">
        <v>709</v>
      </c>
      <c r="B16" s="70">
        <v>42074</v>
      </c>
      <c r="C16" s="69"/>
      <c r="D16" s="69">
        <v>18.8</v>
      </c>
      <c r="G16" s="69">
        <v>21</v>
      </c>
      <c r="H16" s="69">
        <v>-3.1</v>
      </c>
      <c r="I16" s="69">
        <v>8.1</v>
      </c>
      <c r="J16" s="69">
        <v>-6.1</v>
      </c>
      <c r="K16" s="69">
        <v>-0.4</v>
      </c>
      <c r="L16" s="69">
        <v>54</v>
      </c>
    </row>
    <row r="17" spans="1:12" ht="15">
      <c r="A17" s="69">
        <v>709</v>
      </c>
      <c r="B17" s="70">
        <v>42075</v>
      </c>
      <c r="C17" s="69"/>
      <c r="D17" s="69">
        <v>18.8</v>
      </c>
      <c r="G17" s="69">
        <v>21</v>
      </c>
      <c r="H17" s="69">
        <v>-0.6</v>
      </c>
      <c r="I17" s="69">
        <v>8.4</v>
      </c>
      <c r="J17" s="69">
        <v>-6.4</v>
      </c>
      <c r="K17" s="69">
        <v>1.6</v>
      </c>
      <c r="L17" s="69">
        <v>54</v>
      </c>
    </row>
    <row r="18" spans="1:12" ht="15">
      <c r="A18" s="69">
        <v>709</v>
      </c>
      <c r="B18" s="70">
        <v>42076</v>
      </c>
      <c r="C18" s="69"/>
      <c r="D18" s="69">
        <v>18.8</v>
      </c>
      <c r="G18" s="69">
        <v>21</v>
      </c>
      <c r="H18" s="69">
        <v>-0.1</v>
      </c>
      <c r="I18" s="69">
        <v>5.1</v>
      </c>
      <c r="J18" s="69">
        <v>-1.3</v>
      </c>
      <c r="K18" s="69">
        <v>1.4</v>
      </c>
      <c r="L18" s="69">
        <v>53</v>
      </c>
    </row>
    <row r="19" spans="1:12" ht="15">
      <c r="A19" s="69">
        <v>709</v>
      </c>
      <c r="B19" s="70">
        <v>42077</v>
      </c>
      <c r="C19" s="69"/>
      <c r="D19" s="69">
        <v>18.8</v>
      </c>
      <c r="G19" s="69">
        <v>21</v>
      </c>
      <c r="H19" s="69">
        <v>0.5</v>
      </c>
      <c r="I19" s="69">
        <v>-99.9</v>
      </c>
      <c r="J19" s="69">
        <v>-7</v>
      </c>
      <c r="K19" s="69">
        <v>2.2</v>
      </c>
      <c r="L19" s="69">
        <v>53</v>
      </c>
    </row>
    <row r="20" spans="1:12" ht="15">
      <c r="A20" s="69">
        <v>709</v>
      </c>
      <c r="B20" s="70">
        <v>42078</v>
      </c>
      <c r="C20" s="69"/>
      <c r="D20" s="69">
        <v>18.8</v>
      </c>
      <c r="G20" s="69">
        <v>21</v>
      </c>
      <c r="H20" s="69">
        <v>1.5</v>
      </c>
      <c r="I20" s="69">
        <v>9.1</v>
      </c>
      <c r="J20" s="69">
        <v>-7.5</v>
      </c>
      <c r="K20" s="69">
        <v>2.6</v>
      </c>
      <c r="L20" s="69">
        <v>52</v>
      </c>
    </row>
    <row r="21" spans="1:12" ht="15">
      <c r="A21" s="69">
        <v>709</v>
      </c>
      <c r="B21" s="70">
        <v>42079</v>
      </c>
      <c r="C21" s="69"/>
      <c r="D21" s="69">
        <v>18.7</v>
      </c>
      <c r="G21" s="69">
        <v>21</v>
      </c>
      <c r="H21" s="69">
        <v>5.1</v>
      </c>
      <c r="I21" s="69">
        <v>-99.9</v>
      </c>
      <c r="J21" s="69">
        <v>-1.2</v>
      </c>
      <c r="K21" s="69">
        <v>6.2</v>
      </c>
      <c r="L21" s="69">
        <v>49</v>
      </c>
    </row>
    <row r="22" spans="1:12" ht="15">
      <c r="A22" s="69">
        <v>709</v>
      </c>
      <c r="B22" s="70">
        <v>42080</v>
      </c>
      <c r="C22" s="69"/>
      <c r="D22" s="69">
        <v>18.5</v>
      </c>
      <c r="G22" s="69">
        <v>21</v>
      </c>
      <c r="H22" s="69">
        <v>3.9</v>
      </c>
      <c r="I22" s="69">
        <v>14.2</v>
      </c>
      <c r="J22" s="69">
        <v>-2.2</v>
      </c>
      <c r="K22" s="69">
        <v>7.1</v>
      </c>
      <c r="L22" s="69">
        <v>47</v>
      </c>
    </row>
    <row r="23" spans="1:12" ht="15">
      <c r="A23" s="69">
        <v>709</v>
      </c>
      <c r="B23" s="70">
        <v>42081</v>
      </c>
      <c r="C23" s="69"/>
      <c r="D23" s="69">
        <v>18.2</v>
      </c>
      <c r="G23" s="69">
        <v>21</v>
      </c>
      <c r="H23" s="69">
        <v>4.6</v>
      </c>
      <c r="I23" s="69">
        <v>-99.9</v>
      </c>
      <c r="J23" s="69">
        <v>1.3</v>
      </c>
      <c r="K23" s="69">
        <v>7.2</v>
      </c>
      <c r="L23" s="69">
        <v>47</v>
      </c>
    </row>
    <row r="24" spans="1:12" ht="15">
      <c r="A24" s="69">
        <v>709</v>
      </c>
      <c r="B24" s="70">
        <v>42082</v>
      </c>
      <c r="C24" s="69"/>
      <c r="D24" s="69">
        <v>18.1</v>
      </c>
      <c r="G24" s="69">
        <v>21</v>
      </c>
      <c r="H24" s="69">
        <v>0.6</v>
      </c>
      <c r="I24" s="69">
        <v>-99.9</v>
      </c>
      <c r="J24" s="69">
        <v>-7.7</v>
      </c>
      <c r="K24" s="69">
        <v>4.7</v>
      </c>
      <c r="L24" s="69">
        <v>46</v>
      </c>
    </row>
    <row r="25" spans="1:12" ht="15">
      <c r="A25" s="69">
        <v>709</v>
      </c>
      <c r="B25" s="70">
        <v>42083</v>
      </c>
      <c r="C25" s="69"/>
      <c r="D25" s="69">
        <v>18.1</v>
      </c>
      <c r="G25" s="69">
        <v>21</v>
      </c>
      <c r="H25" s="69">
        <v>-5</v>
      </c>
      <c r="I25" s="69">
        <v>6.7</v>
      </c>
      <c r="J25" s="69">
        <v>-5</v>
      </c>
      <c r="K25" s="69">
        <v>-0.1</v>
      </c>
      <c r="L25" s="69">
        <v>46</v>
      </c>
    </row>
    <row r="26" spans="1:12" ht="15">
      <c r="A26" s="69">
        <v>709</v>
      </c>
      <c r="B26" s="70">
        <v>42084</v>
      </c>
      <c r="C26" s="69"/>
      <c r="D26" s="69">
        <v>18.1</v>
      </c>
      <c r="G26" s="69">
        <v>21</v>
      </c>
      <c r="H26" s="69">
        <v>-1.2</v>
      </c>
      <c r="I26" s="69">
        <v>10</v>
      </c>
      <c r="J26" s="69">
        <v>-13</v>
      </c>
      <c r="K26" s="69">
        <v>0.8</v>
      </c>
      <c r="L26" s="69">
        <v>45</v>
      </c>
    </row>
    <row r="27" spans="1:12" ht="15">
      <c r="A27" s="69">
        <v>709</v>
      </c>
      <c r="B27" s="70">
        <v>42085</v>
      </c>
      <c r="C27" s="69"/>
      <c r="D27" s="69">
        <v>17.9</v>
      </c>
      <c r="G27" s="69">
        <v>21</v>
      </c>
      <c r="H27" s="69">
        <v>1.3</v>
      </c>
      <c r="I27" s="69">
        <v>18.6</v>
      </c>
      <c r="J27" s="69">
        <v>-4.2</v>
      </c>
      <c r="K27" s="69">
        <v>4</v>
      </c>
      <c r="L27" s="69">
        <v>44</v>
      </c>
    </row>
    <row r="28" spans="1:12" ht="15">
      <c r="A28" s="69">
        <v>709</v>
      </c>
      <c r="B28" s="70">
        <v>42086</v>
      </c>
      <c r="C28" s="69"/>
      <c r="D28" s="69">
        <v>17.5</v>
      </c>
      <c r="G28" s="69">
        <v>21</v>
      </c>
      <c r="H28" s="69">
        <v>4.2</v>
      </c>
      <c r="I28" s="69">
        <v>27.3</v>
      </c>
      <c r="J28" s="69">
        <v>-7.2</v>
      </c>
      <c r="K28" s="69">
        <v>4.2</v>
      </c>
      <c r="L28" s="69">
        <v>44</v>
      </c>
    </row>
    <row r="29" spans="1:12" ht="15">
      <c r="A29" s="69">
        <v>709</v>
      </c>
      <c r="B29" s="70">
        <v>42087</v>
      </c>
      <c r="C29" s="69"/>
      <c r="D29" s="69">
        <v>17.8</v>
      </c>
      <c r="G29" s="69">
        <v>21.1</v>
      </c>
      <c r="H29" s="69">
        <v>-3.4</v>
      </c>
      <c r="I29" s="69">
        <v>-99.9</v>
      </c>
      <c r="J29" s="69">
        <v>-9.1</v>
      </c>
      <c r="K29" s="69">
        <v>2.7</v>
      </c>
      <c r="L29" s="69">
        <v>47</v>
      </c>
    </row>
    <row r="30" spans="1:12" ht="15">
      <c r="A30" s="69">
        <v>709</v>
      </c>
      <c r="B30" s="70">
        <v>42088</v>
      </c>
      <c r="C30" s="69"/>
      <c r="D30" s="69">
        <v>18.5</v>
      </c>
      <c r="G30" s="69">
        <v>21.6</v>
      </c>
      <c r="H30" s="69">
        <v>-2.1</v>
      </c>
      <c r="I30" s="69">
        <v>21.6</v>
      </c>
      <c r="J30" s="69">
        <v>-5.5</v>
      </c>
      <c r="K30" s="69">
        <v>-1.9</v>
      </c>
      <c r="L30" s="69">
        <v>50</v>
      </c>
    </row>
    <row r="31" spans="1:12" ht="15">
      <c r="A31" s="69">
        <v>709</v>
      </c>
      <c r="B31" s="70">
        <v>42089</v>
      </c>
      <c r="C31" s="69"/>
      <c r="D31" s="69">
        <v>19.3</v>
      </c>
      <c r="G31" s="69">
        <v>22.8</v>
      </c>
      <c r="H31" s="69">
        <v>-6.6</v>
      </c>
      <c r="I31" s="69">
        <v>11</v>
      </c>
      <c r="J31" s="69">
        <v>-14</v>
      </c>
      <c r="K31" s="69">
        <v>-4.7</v>
      </c>
      <c r="L31" s="69">
        <v>55</v>
      </c>
    </row>
    <row r="32" spans="1:12" ht="15">
      <c r="A32" s="69">
        <v>709</v>
      </c>
      <c r="B32" s="70">
        <v>42090</v>
      </c>
      <c r="C32" s="69"/>
      <c r="D32" s="69">
        <v>19.4</v>
      </c>
      <c r="G32" s="69">
        <v>22.8</v>
      </c>
      <c r="H32" s="69">
        <v>-0.4</v>
      </c>
      <c r="I32" s="69">
        <v>26.1</v>
      </c>
      <c r="J32" s="69">
        <v>-7.8</v>
      </c>
      <c r="K32" s="69">
        <v>-1.5</v>
      </c>
      <c r="L32" s="69">
        <v>53</v>
      </c>
    </row>
    <row r="33" spans="1:12" ht="15">
      <c r="A33" s="63">
        <v>709</v>
      </c>
      <c r="B33" s="67">
        <v>42091</v>
      </c>
      <c r="C33" s="63"/>
      <c r="D33" s="63">
        <v>19.4</v>
      </c>
      <c r="E33" s="43"/>
      <c r="F33" s="43"/>
      <c r="G33" s="63">
        <v>22.8</v>
      </c>
      <c r="H33" s="63">
        <v>1.7</v>
      </c>
      <c r="I33" s="63">
        <v>-99.9</v>
      </c>
      <c r="J33" s="63">
        <v>-6.6</v>
      </c>
      <c r="K33" s="63">
        <v>3.5</v>
      </c>
      <c r="L33" s="63">
        <v>50</v>
      </c>
    </row>
    <row r="34" spans="1:12" ht="15">
      <c r="A34" s="69">
        <v>709</v>
      </c>
      <c r="B34" s="70">
        <v>42092</v>
      </c>
      <c r="C34" s="69"/>
      <c r="D34" s="69">
        <v>19.2</v>
      </c>
      <c r="E34">
        <f>+D33-D34</f>
        <v>0.1999999999999993</v>
      </c>
      <c r="G34" s="69">
        <v>22.8</v>
      </c>
      <c r="H34" s="69">
        <v>2.4</v>
      </c>
      <c r="I34" s="69">
        <v>14.1</v>
      </c>
      <c r="J34" s="69">
        <v>-4.6</v>
      </c>
      <c r="K34" s="69">
        <v>6.6</v>
      </c>
      <c r="L34" s="69">
        <v>48</v>
      </c>
    </row>
    <row r="35" spans="1:12" ht="15">
      <c r="A35" s="69">
        <v>709</v>
      </c>
      <c r="B35" s="70">
        <v>42093</v>
      </c>
      <c r="C35" s="69"/>
      <c r="D35" s="69">
        <v>18.9</v>
      </c>
      <c r="E35">
        <f aca="true" t="shared" si="0" ref="E35:E98">+D34-D35</f>
        <v>0.3000000000000007</v>
      </c>
      <c r="G35" s="69">
        <v>22.8</v>
      </c>
      <c r="H35" s="69">
        <v>1.9</v>
      </c>
      <c r="I35" s="69">
        <v>-99.9</v>
      </c>
      <c r="J35" s="69">
        <v>-1.1</v>
      </c>
      <c r="K35" s="69">
        <v>4.4</v>
      </c>
      <c r="L35" s="69">
        <v>46</v>
      </c>
    </row>
    <row r="36" spans="1:12" ht="15">
      <c r="A36" s="69">
        <v>709</v>
      </c>
      <c r="B36" s="70">
        <v>42094</v>
      </c>
      <c r="C36" s="69"/>
      <c r="D36" s="69">
        <v>18.7</v>
      </c>
      <c r="E36">
        <f t="shared" si="0"/>
        <v>0.1999999999999993</v>
      </c>
      <c r="G36" s="69">
        <v>22.8</v>
      </c>
      <c r="H36" s="69">
        <v>0.2</v>
      </c>
      <c r="I36" s="69">
        <v>28.9</v>
      </c>
      <c r="J36" s="69">
        <v>-7.1</v>
      </c>
      <c r="K36" s="69">
        <v>5.2</v>
      </c>
      <c r="L36" s="69">
        <v>45</v>
      </c>
    </row>
    <row r="37" spans="1:12" ht="15">
      <c r="A37" s="69">
        <v>709</v>
      </c>
      <c r="B37" s="70">
        <v>42095</v>
      </c>
      <c r="C37" s="69"/>
      <c r="D37" s="69">
        <v>18.3</v>
      </c>
      <c r="E37">
        <f t="shared" si="0"/>
        <v>0.3999999999999986</v>
      </c>
      <c r="G37" s="69">
        <v>22.8</v>
      </c>
      <c r="H37" s="69">
        <v>7.6</v>
      </c>
      <c r="I37" s="69">
        <v>31.1</v>
      </c>
      <c r="J37" s="69">
        <v>-0.4</v>
      </c>
      <c r="K37" s="69">
        <v>7.8</v>
      </c>
      <c r="L37" s="69">
        <v>44</v>
      </c>
    </row>
    <row r="38" spans="1:12" ht="15">
      <c r="A38" s="69">
        <v>709</v>
      </c>
      <c r="B38" s="70">
        <v>42096</v>
      </c>
      <c r="C38" s="69"/>
      <c r="D38" s="69">
        <v>18.1</v>
      </c>
      <c r="E38">
        <f t="shared" si="0"/>
        <v>0.1999999999999993</v>
      </c>
      <c r="F38">
        <f>+AVERAGE(E34:E38)</f>
        <v>0.25999999999999945</v>
      </c>
      <c r="G38" s="69">
        <v>22.8</v>
      </c>
      <c r="H38" s="69">
        <v>-2.7</v>
      </c>
      <c r="I38" s="69">
        <v>29.8</v>
      </c>
      <c r="J38" s="69">
        <v>-8.4</v>
      </c>
      <c r="K38" s="69">
        <v>4</v>
      </c>
      <c r="L38" s="69">
        <v>44</v>
      </c>
    </row>
    <row r="39" spans="1:12" ht="15">
      <c r="A39" s="69">
        <v>709</v>
      </c>
      <c r="B39" s="70">
        <v>42097</v>
      </c>
      <c r="C39" s="69"/>
      <c r="D39" s="69">
        <v>18.1</v>
      </c>
      <c r="E39">
        <f t="shared" si="0"/>
        <v>0</v>
      </c>
      <c r="F39">
        <f aca="true" t="shared" si="1" ref="F39:F100">+AVERAGE(E35:E39)</f>
        <v>0.21999999999999958</v>
      </c>
      <c r="G39" s="69">
        <v>22.9</v>
      </c>
      <c r="H39" s="69">
        <v>-6.4</v>
      </c>
      <c r="I39" s="69">
        <v>-99.9</v>
      </c>
      <c r="J39" s="69">
        <v>-6.5</v>
      </c>
      <c r="K39" s="69">
        <v>-2</v>
      </c>
      <c r="L39" s="69">
        <v>45</v>
      </c>
    </row>
    <row r="40" spans="1:12" ht="15">
      <c r="A40" s="69">
        <v>709</v>
      </c>
      <c r="B40" s="70">
        <v>42098</v>
      </c>
      <c r="C40" s="69"/>
      <c r="D40" s="69">
        <v>18.7</v>
      </c>
      <c r="E40">
        <f t="shared" si="0"/>
        <v>-0.5999999999999979</v>
      </c>
      <c r="F40">
        <f t="shared" si="1"/>
        <v>0.039999999999999855</v>
      </c>
      <c r="G40" s="69">
        <v>23</v>
      </c>
      <c r="H40" s="69">
        <v>-6</v>
      </c>
      <c r="I40" s="69">
        <v>18.1</v>
      </c>
      <c r="J40" s="69">
        <v>-14.1</v>
      </c>
      <c r="K40" s="69">
        <v>-5</v>
      </c>
      <c r="L40" s="69">
        <v>45</v>
      </c>
    </row>
    <row r="41" spans="1:12" ht="15">
      <c r="A41" s="69">
        <v>709</v>
      </c>
      <c r="B41" s="70">
        <v>42099</v>
      </c>
      <c r="C41" s="69"/>
      <c r="D41" s="69">
        <v>18.6</v>
      </c>
      <c r="E41">
        <f t="shared" si="0"/>
        <v>0.09999999999999787</v>
      </c>
      <c r="F41">
        <f t="shared" si="1"/>
        <v>0.019999999999999574</v>
      </c>
      <c r="G41" s="69">
        <v>23</v>
      </c>
      <c r="H41" s="69">
        <v>-0.3</v>
      </c>
      <c r="I41" s="69">
        <v>17.5</v>
      </c>
      <c r="J41" s="69">
        <v>-7.4</v>
      </c>
      <c r="K41" s="69">
        <v>1.1</v>
      </c>
      <c r="L41" s="69">
        <v>43</v>
      </c>
    </row>
    <row r="42" spans="1:12" ht="15">
      <c r="A42" s="69">
        <v>709</v>
      </c>
      <c r="B42" s="70">
        <v>42100</v>
      </c>
      <c r="C42" s="69"/>
      <c r="D42" s="69">
        <v>18.1</v>
      </c>
      <c r="E42">
        <f t="shared" si="0"/>
        <v>0.5</v>
      </c>
      <c r="F42">
        <f t="shared" si="1"/>
        <v>0.039999999999999855</v>
      </c>
      <c r="G42" s="69">
        <v>23</v>
      </c>
      <c r="H42" s="69">
        <v>5.7</v>
      </c>
      <c r="I42" s="69">
        <v>21.8</v>
      </c>
      <c r="J42" s="69">
        <v>-1.4</v>
      </c>
      <c r="K42" s="69">
        <v>5.8</v>
      </c>
      <c r="L42" s="69">
        <v>42</v>
      </c>
    </row>
    <row r="43" spans="1:12" ht="15">
      <c r="A43" s="69">
        <v>709</v>
      </c>
      <c r="B43" s="70">
        <v>42101</v>
      </c>
      <c r="C43" s="69"/>
      <c r="D43" s="69">
        <v>17.9</v>
      </c>
      <c r="E43">
        <f t="shared" si="0"/>
        <v>0.20000000000000284</v>
      </c>
      <c r="F43">
        <f t="shared" si="1"/>
        <v>0.04000000000000057</v>
      </c>
      <c r="G43" s="69">
        <v>23</v>
      </c>
      <c r="H43" s="69">
        <v>0.9</v>
      </c>
      <c r="I43" s="69">
        <v>34.2</v>
      </c>
      <c r="J43" s="69">
        <v>-1.9</v>
      </c>
      <c r="K43" s="69">
        <v>7</v>
      </c>
      <c r="L43" s="69">
        <v>41</v>
      </c>
    </row>
    <row r="44" spans="1:12" ht="15">
      <c r="A44" s="69">
        <v>709</v>
      </c>
      <c r="B44" s="70">
        <v>42102</v>
      </c>
      <c r="C44" s="69"/>
      <c r="D44" s="69">
        <v>17.5</v>
      </c>
      <c r="E44">
        <f t="shared" si="0"/>
        <v>0.3999999999999986</v>
      </c>
      <c r="F44">
        <f t="shared" si="1"/>
        <v>0.12000000000000029</v>
      </c>
      <c r="G44" s="69">
        <v>23</v>
      </c>
      <c r="H44" s="69">
        <v>4.3</v>
      </c>
      <c r="I44" s="69">
        <v>19.6</v>
      </c>
      <c r="J44" s="69">
        <v>-3.2</v>
      </c>
      <c r="K44" s="69">
        <v>3.9</v>
      </c>
      <c r="L44" s="69">
        <v>40</v>
      </c>
    </row>
    <row r="45" spans="1:12" ht="15">
      <c r="A45" s="69">
        <v>709</v>
      </c>
      <c r="B45" s="70">
        <v>42103</v>
      </c>
      <c r="C45" s="69"/>
      <c r="D45" s="69">
        <v>17.1</v>
      </c>
      <c r="E45">
        <f t="shared" si="0"/>
        <v>0.3999999999999986</v>
      </c>
      <c r="F45">
        <f t="shared" si="1"/>
        <v>0.31999999999999956</v>
      </c>
      <c r="G45" s="69">
        <v>23.2</v>
      </c>
      <c r="H45" s="69">
        <v>-3.9</v>
      </c>
      <c r="I45" s="69">
        <v>8.6</v>
      </c>
      <c r="J45" s="69">
        <v>-4.4</v>
      </c>
      <c r="K45" s="69">
        <v>1.1</v>
      </c>
      <c r="L45" s="69">
        <v>42</v>
      </c>
    </row>
    <row r="46" spans="1:12" ht="15">
      <c r="A46" s="69">
        <v>709</v>
      </c>
      <c r="B46" s="70">
        <v>42104</v>
      </c>
      <c r="C46" s="69"/>
      <c r="D46" s="69">
        <v>17.9</v>
      </c>
      <c r="E46">
        <f t="shared" si="0"/>
        <v>-0.7999999999999972</v>
      </c>
      <c r="F46">
        <f t="shared" si="1"/>
        <v>0.14000000000000057</v>
      </c>
      <c r="G46" s="69">
        <v>23.7</v>
      </c>
      <c r="H46" s="69">
        <v>-5.3</v>
      </c>
      <c r="I46" s="69">
        <v>20.9</v>
      </c>
      <c r="J46" s="69">
        <v>-12.2</v>
      </c>
      <c r="K46" s="69">
        <v>-2.4</v>
      </c>
      <c r="L46" s="69">
        <v>44</v>
      </c>
    </row>
    <row r="47" spans="1:12" ht="15">
      <c r="A47" s="69">
        <v>709</v>
      </c>
      <c r="B47" s="70">
        <v>42105</v>
      </c>
      <c r="C47" s="69"/>
      <c r="D47" s="69">
        <v>18</v>
      </c>
      <c r="E47">
        <f t="shared" si="0"/>
        <v>-0.10000000000000142</v>
      </c>
      <c r="F47">
        <f t="shared" si="1"/>
        <v>0.020000000000000285</v>
      </c>
      <c r="G47" s="69">
        <v>23.7</v>
      </c>
      <c r="H47" s="69">
        <v>-0.1</v>
      </c>
      <c r="I47" s="69">
        <v>-99.9</v>
      </c>
      <c r="J47" s="69">
        <v>-6.8</v>
      </c>
      <c r="K47" s="69">
        <v>1.4</v>
      </c>
      <c r="L47" s="69">
        <v>42</v>
      </c>
    </row>
    <row r="48" spans="1:12" ht="15">
      <c r="A48" s="69">
        <v>709</v>
      </c>
      <c r="B48" s="70">
        <v>42106</v>
      </c>
      <c r="C48" s="69"/>
      <c r="D48" s="69">
        <v>18</v>
      </c>
      <c r="E48">
        <f t="shared" si="0"/>
        <v>0</v>
      </c>
      <c r="F48">
        <f t="shared" si="1"/>
        <v>-0.020000000000000285</v>
      </c>
      <c r="G48" s="69">
        <v>23.7</v>
      </c>
      <c r="H48" s="69">
        <v>3</v>
      </c>
      <c r="I48" s="69">
        <v>31.3</v>
      </c>
      <c r="J48" s="69">
        <v>-9.1</v>
      </c>
      <c r="K48" s="69">
        <v>4.9</v>
      </c>
      <c r="L48" s="69">
        <v>41</v>
      </c>
    </row>
    <row r="49" spans="1:12" ht="15">
      <c r="A49" s="69">
        <v>709</v>
      </c>
      <c r="B49" s="70">
        <v>42107</v>
      </c>
      <c r="C49" s="69"/>
      <c r="D49" s="69">
        <v>18</v>
      </c>
      <c r="E49">
        <f t="shared" si="0"/>
        <v>0</v>
      </c>
      <c r="F49">
        <f t="shared" si="1"/>
        <v>-0.1</v>
      </c>
      <c r="G49" s="69">
        <v>23.7</v>
      </c>
      <c r="H49" s="69">
        <v>-1.8</v>
      </c>
      <c r="I49" s="69">
        <v>25.7</v>
      </c>
      <c r="J49" s="69">
        <v>-1.9</v>
      </c>
      <c r="K49" s="69">
        <v>2.2</v>
      </c>
      <c r="L49" s="69">
        <v>41</v>
      </c>
    </row>
    <row r="50" spans="1:12" ht="15">
      <c r="A50" s="69">
        <v>709</v>
      </c>
      <c r="B50" s="70">
        <v>42108</v>
      </c>
      <c r="C50" s="69"/>
      <c r="D50" s="69">
        <v>17.6</v>
      </c>
      <c r="E50">
        <f t="shared" si="0"/>
        <v>0.3999999999999986</v>
      </c>
      <c r="F50">
        <f t="shared" si="1"/>
        <v>-0.1</v>
      </c>
      <c r="G50" s="69">
        <v>23.7</v>
      </c>
      <c r="H50" s="69">
        <v>1.9</v>
      </c>
      <c r="I50" s="69">
        <v>17.4</v>
      </c>
      <c r="J50" s="69">
        <v>-2.8</v>
      </c>
      <c r="K50" s="69">
        <v>4.2</v>
      </c>
      <c r="L50" s="69">
        <v>39</v>
      </c>
    </row>
    <row r="51" spans="1:12" ht="15">
      <c r="A51" s="69">
        <v>709</v>
      </c>
      <c r="B51" s="70">
        <v>42109</v>
      </c>
      <c r="C51" s="69"/>
      <c r="D51" s="69">
        <v>16.6</v>
      </c>
      <c r="E51">
        <f t="shared" si="0"/>
        <v>1</v>
      </c>
      <c r="F51">
        <f t="shared" si="1"/>
        <v>0.25999999999999945</v>
      </c>
      <c r="G51" s="69">
        <v>23.7</v>
      </c>
      <c r="H51" s="69">
        <v>-0.3</v>
      </c>
      <c r="I51" s="69">
        <v>-99.9</v>
      </c>
      <c r="J51" s="69">
        <v>-1.1</v>
      </c>
      <c r="K51" s="69">
        <v>7.8</v>
      </c>
      <c r="L51" s="69">
        <v>37</v>
      </c>
    </row>
    <row r="52" spans="1:12" ht="15">
      <c r="A52" s="69">
        <v>709</v>
      </c>
      <c r="B52" s="70">
        <v>42110</v>
      </c>
      <c r="C52" s="69"/>
      <c r="D52" s="69">
        <v>16.8</v>
      </c>
      <c r="E52">
        <f t="shared" si="0"/>
        <v>-0.1999999999999993</v>
      </c>
      <c r="F52">
        <f t="shared" si="1"/>
        <v>0.23999999999999985</v>
      </c>
      <c r="G52" s="69">
        <v>23.9</v>
      </c>
      <c r="H52" s="69">
        <v>-5.1</v>
      </c>
      <c r="I52" s="69">
        <v>0.3</v>
      </c>
      <c r="J52" s="69">
        <v>-5.9</v>
      </c>
      <c r="K52" s="69">
        <v>-3.5</v>
      </c>
      <c r="L52" s="69">
        <v>37</v>
      </c>
    </row>
    <row r="53" spans="1:12" ht="15">
      <c r="A53" s="69">
        <v>709</v>
      </c>
      <c r="B53" s="70">
        <v>42111</v>
      </c>
      <c r="C53" s="69"/>
      <c r="D53" s="69">
        <v>16.9</v>
      </c>
      <c r="E53">
        <f t="shared" si="0"/>
        <v>-0.09999999999999787</v>
      </c>
      <c r="F53">
        <f t="shared" si="1"/>
        <v>0.22000000000000028</v>
      </c>
      <c r="G53" s="69">
        <v>23.9</v>
      </c>
      <c r="H53" s="69">
        <v>-1.9</v>
      </c>
      <c r="I53" s="69">
        <v>4.6</v>
      </c>
      <c r="J53" s="69">
        <v>-5.1</v>
      </c>
      <c r="K53" s="69">
        <v>-1.3</v>
      </c>
      <c r="L53" s="69">
        <v>38</v>
      </c>
    </row>
    <row r="54" spans="1:12" ht="15">
      <c r="A54" s="69">
        <v>709</v>
      </c>
      <c r="B54" s="70">
        <v>42112</v>
      </c>
      <c r="C54" s="69"/>
      <c r="D54" s="69">
        <v>17.2</v>
      </c>
      <c r="E54">
        <f t="shared" si="0"/>
        <v>-0.3000000000000007</v>
      </c>
      <c r="F54">
        <f t="shared" si="1"/>
        <v>0.16000000000000014</v>
      </c>
      <c r="G54" s="69">
        <v>24.1</v>
      </c>
      <c r="H54" s="69">
        <v>-3</v>
      </c>
      <c r="I54" s="69">
        <v>2.6</v>
      </c>
      <c r="J54" s="69">
        <v>-4.3</v>
      </c>
      <c r="K54" s="69">
        <v>-1.3</v>
      </c>
      <c r="L54" s="69">
        <v>39</v>
      </c>
    </row>
    <row r="55" spans="1:12" ht="15">
      <c r="A55" s="69">
        <v>709</v>
      </c>
      <c r="B55" s="70">
        <v>42113</v>
      </c>
      <c r="C55" s="69"/>
      <c r="D55" s="69">
        <v>17.4</v>
      </c>
      <c r="E55">
        <f t="shared" si="0"/>
        <v>-0.1999999999999993</v>
      </c>
      <c r="F55">
        <f t="shared" si="1"/>
        <v>0.04000000000000057</v>
      </c>
      <c r="G55" s="69">
        <v>24.5</v>
      </c>
      <c r="H55" s="69">
        <v>-1.9</v>
      </c>
      <c r="I55" s="69">
        <v>33.9</v>
      </c>
      <c r="J55" s="69">
        <v>-10.3</v>
      </c>
      <c r="K55" s="69">
        <v>-1.8</v>
      </c>
      <c r="L55" s="69">
        <v>43</v>
      </c>
    </row>
    <row r="56" spans="1:12" ht="15">
      <c r="A56" s="69">
        <v>709</v>
      </c>
      <c r="B56" s="70">
        <v>42114</v>
      </c>
      <c r="C56" s="69"/>
      <c r="D56" s="69">
        <v>17.8</v>
      </c>
      <c r="E56">
        <f t="shared" si="0"/>
        <v>-0.40000000000000213</v>
      </c>
      <c r="F56">
        <f t="shared" si="1"/>
        <v>-0.23999999999999985</v>
      </c>
      <c r="G56" s="69">
        <v>24.8</v>
      </c>
      <c r="H56" s="69">
        <v>-3</v>
      </c>
      <c r="I56" s="69">
        <v>25.8</v>
      </c>
      <c r="J56" s="69">
        <v>-12</v>
      </c>
      <c r="K56" s="69">
        <v>-1.8</v>
      </c>
      <c r="L56" s="69">
        <v>44</v>
      </c>
    </row>
    <row r="57" spans="1:12" ht="15">
      <c r="A57" s="69">
        <v>709</v>
      </c>
      <c r="B57" s="70">
        <v>42115</v>
      </c>
      <c r="C57" s="69"/>
      <c r="D57" s="69">
        <v>17.9</v>
      </c>
      <c r="E57">
        <f t="shared" si="0"/>
        <v>-0.09999999999999787</v>
      </c>
      <c r="F57">
        <f t="shared" si="1"/>
        <v>-0.21999999999999958</v>
      </c>
      <c r="G57" s="69">
        <v>24.9</v>
      </c>
      <c r="H57" s="69">
        <v>-2.1</v>
      </c>
      <c r="I57" s="69">
        <v>22.3</v>
      </c>
      <c r="J57" s="69">
        <v>-8.9</v>
      </c>
      <c r="K57" s="69">
        <v>-0.3</v>
      </c>
      <c r="L57" s="69">
        <v>43</v>
      </c>
    </row>
    <row r="58" spans="1:12" ht="15">
      <c r="A58" s="69">
        <v>709</v>
      </c>
      <c r="B58" s="70">
        <v>42116</v>
      </c>
      <c r="C58" s="69"/>
      <c r="D58" s="69">
        <v>17.8</v>
      </c>
      <c r="E58">
        <f t="shared" si="0"/>
        <v>0.09999999999999787</v>
      </c>
      <c r="F58">
        <f t="shared" si="1"/>
        <v>-0.18000000000000044</v>
      </c>
      <c r="G58" s="69">
        <v>24.9</v>
      </c>
      <c r="H58" s="69">
        <v>0</v>
      </c>
      <c r="I58" s="69">
        <v>22.5</v>
      </c>
      <c r="J58" s="69">
        <v>-9.9</v>
      </c>
      <c r="K58" s="69">
        <v>2.9</v>
      </c>
      <c r="L58" s="69">
        <v>40</v>
      </c>
    </row>
    <row r="59" spans="1:12" ht="15">
      <c r="A59" s="69">
        <v>709</v>
      </c>
      <c r="B59" s="70">
        <v>42117</v>
      </c>
      <c r="C59" s="69"/>
      <c r="D59" s="69">
        <v>17.6</v>
      </c>
      <c r="E59">
        <f t="shared" si="0"/>
        <v>0.1999999999999993</v>
      </c>
      <c r="F59">
        <f t="shared" si="1"/>
        <v>-0.08000000000000043</v>
      </c>
      <c r="G59" s="69">
        <v>24.9</v>
      </c>
      <c r="H59" s="69">
        <v>2.5</v>
      </c>
      <c r="I59" s="69">
        <v>-99.9</v>
      </c>
      <c r="J59" s="69">
        <v>-8.1</v>
      </c>
      <c r="K59" s="69">
        <v>4.5</v>
      </c>
      <c r="L59" s="69">
        <v>39</v>
      </c>
    </row>
    <row r="60" spans="1:12" ht="15">
      <c r="A60" s="69">
        <v>709</v>
      </c>
      <c r="B60" s="70">
        <v>42118</v>
      </c>
      <c r="C60" s="69"/>
      <c r="D60" s="69">
        <v>17.3</v>
      </c>
      <c r="E60">
        <f t="shared" si="0"/>
        <v>0.3000000000000007</v>
      </c>
      <c r="F60">
        <f t="shared" si="1"/>
        <v>0.019999999999999574</v>
      </c>
      <c r="G60" s="69">
        <v>24.9</v>
      </c>
      <c r="H60" s="69">
        <v>-0.5</v>
      </c>
      <c r="I60" s="69">
        <v>21.9</v>
      </c>
      <c r="J60" s="69">
        <v>-8.7</v>
      </c>
      <c r="K60" s="69">
        <v>4.4</v>
      </c>
      <c r="L60" s="69">
        <v>38</v>
      </c>
    </row>
    <row r="61" spans="1:12" ht="15">
      <c r="A61" s="69">
        <v>709</v>
      </c>
      <c r="B61" s="70">
        <v>42119</v>
      </c>
      <c r="C61" s="69"/>
      <c r="D61" s="69">
        <v>16.8</v>
      </c>
      <c r="E61">
        <f t="shared" si="0"/>
        <v>0.5</v>
      </c>
      <c r="F61">
        <f t="shared" si="1"/>
        <v>0.2</v>
      </c>
      <c r="G61" s="69">
        <v>24.9</v>
      </c>
      <c r="H61" s="69">
        <v>2.4</v>
      </c>
      <c r="I61" s="69">
        <v>-99.9</v>
      </c>
      <c r="J61" s="69">
        <v>-4.8</v>
      </c>
      <c r="K61" s="69">
        <v>3.2</v>
      </c>
      <c r="L61" s="69">
        <v>37</v>
      </c>
    </row>
    <row r="62" spans="1:12" ht="15">
      <c r="A62" s="69">
        <v>709</v>
      </c>
      <c r="B62" s="70">
        <v>42120</v>
      </c>
      <c r="C62" s="69"/>
      <c r="D62" s="69">
        <v>17</v>
      </c>
      <c r="E62">
        <f t="shared" si="0"/>
        <v>-0.1999999999999993</v>
      </c>
      <c r="F62">
        <f t="shared" si="1"/>
        <v>0.17999999999999972</v>
      </c>
      <c r="G62" s="69">
        <v>25</v>
      </c>
      <c r="H62" s="69">
        <v>0.4</v>
      </c>
      <c r="I62" s="69">
        <v>26.4</v>
      </c>
      <c r="J62" s="69">
        <v>0</v>
      </c>
      <c r="K62" s="69">
        <v>2.8</v>
      </c>
      <c r="L62" s="69">
        <v>38</v>
      </c>
    </row>
    <row r="63" spans="1:12" ht="15">
      <c r="A63" s="69">
        <v>709</v>
      </c>
      <c r="B63" s="70">
        <v>42121</v>
      </c>
      <c r="C63" s="69"/>
      <c r="D63" s="69">
        <v>17</v>
      </c>
      <c r="E63">
        <f t="shared" si="0"/>
        <v>0</v>
      </c>
      <c r="F63">
        <f t="shared" si="1"/>
        <v>0.16000000000000014</v>
      </c>
      <c r="G63" s="69">
        <v>25.3</v>
      </c>
      <c r="H63" s="69">
        <v>-0.5</v>
      </c>
      <c r="I63" s="69">
        <v>6</v>
      </c>
      <c r="J63" s="69">
        <v>-0.6</v>
      </c>
      <c r="K63" s="69">
        <v>1.9</v>
      </c>
      <c r="L63" s="69">
        <v>38</v>
      </c>
    </row>
    <row r="64" spans="1:12" ht="15">
      <c r="A64" s="69">
        <v>709</v>
      </c>
      <c r="B64" s="70">
        <v>42122</v>
      </c>
      <c r="C64" s="69"/>
      <c r="D64" s="69">
        <v>16.8</v>
      </c>
      <c r="E64">
        <f t="shared" si="0"/>
        <v>0.1999999999999993</v>
      </c>
      <c r="F64">
        <f t="shared" si="1"/>
        <v>0.16000000000000014</v>
      </c>
      <c r="G64" s="69">
        <v>25.5</v>
      </c>
      <c r="H64" s="69">
        <v>0</v>
      </c>
      <c r="I64" s="69">
        <v>-99.9</v>
      </c>
      <c r="J64" s="69">
        <v>-9.6</v>
      </c>
      <c r="K64" s="69">
        <v>2.4</v>
      </c>
      <c r="L64" s="69">
        <v>38</v>
      </c>
    </row>
    <row r="65" spans="1:12" s="40" customFormat="1" ht="15">
      <c r="A65" s="66">
        <v>709</v>
      </c>
      <c r="B65" s="57">
        <v>42123</v>
      </c>
      <c r="C65" s="66"/>
      <c r="D65" s="66">
        <v>16.4</v>
      </c>
      <c r="E65">
        <f t="shared" si="0"/>
        <v>0.40000000000000213</v>
      </c>
      <c r="F65">
        <f t="shared" si="1"/>
        <v>0.18000000000000044</v>
      </c>
      <c r="G65" s="66">
        <v>25.5</v>
      </c>
      <c r="H65" s="66">
        <v>1.7</v>
      </c>
      <c r="I65" s="66">
        <v>10.8</v>
      </c>
      <c r="J65" s="66">
        <v>-9.8</v>
      </c>
      <c r="K65" s="66">
        <v>3.9</v>
      </c>
      <c r="L65" s="66">
        <v>36</v>
      </c>
    </row>
    <row r="66" spans="1:12" ht="15">
      <c r="A66" s="69">
        <v>709</v>
      </c>
      <c r="B66" s="70">
        <v>42124</v>
      </c>
      <c r="C66" s="69"/>
      <c r="D66" s="69">
        <v>15.1</v>
      </c>
      <c r="E66">
        <f t="shared" si="0"/>
        <v>1.299999999999999</v>
      </c>
      <c r="F66">
        <f t="shared" si="1"/>
        <v>0.3400000000000002</v>
      </c>
      <c r="G66" s="69">
        <v>25.5</v>
      </c>
      <c r="H66" s="69">
        <v>5.4</v>
      </c>
      <c r="I66" s="69">
        <v>25.7</v>
      </c>
      <c r="J66" s="69">
        <v>-5.6</v>
      </c>
      <c r="K66" s="69">
        <v>7.3</v>
      </c>
      <c r="L66" s="69">
        <v>34</v>
      </c>
    </row>
    <row r="67" spans="1:12" ht="15">
      <c r="A67" s="69">
        <v>709</v>
      </c>
      <c r="B67" s="70">
        <v>42125</v>
      </c>
      <c r="C67" s="69"/>
      <c r="D67" s="69">
        <v>14</v>
      </c>
      <c r="E67">
        <f t="shared" si="0"/>
        <v>1.0999999999999996</v>
      </c>
      <c r="F67">
        <f t="shared" si="1"/>
        <v>0.6</v>
      </c>
      <c r="G67" s="69">
        <v>25.5</v>
      </c>
      <c r="H67" s="69">
        <v>3.1</v>
      </c>
      <c r="I67" s="69">
        <v>29.7</v>
      </c>
      <c r="J67" s="69">
        <v>-1.3</v>
      </c>
      <c r="K67" s="69">
        <v>8.6</v>
      </c>
      <c r="L67" s="69">
        <v>31</v>
      </c>
    </row>
    <row r="68" spans="1:12" ht="15">
      <c r="A68" s="69">
        <v>709</v>
      </c>
      <c r="B68" s="70">
        <v>42126</v>
      </c>
      <c r="C68" s="69"/>
      <c r="D68" s="69">
        <v>13</v>
      </c>
      <c r="E68">
        <f t="shared" si="0"/>
        <v>1</v>
      </c>
      <c r="F68">
        <f t="shared" si="1"/>
        <v>0.8</v>
      </c>
      <c r="G68" s="69">
        <v>25.5</v>
      </c>
      <c r="H68" s="69">
        <v>0.9</v>
      </c>
      <c r="I68" s="69">
        <v>35.7</v>
      </c>
      <c r="J68" s="69">
        <v>-4.1</v>
      </c>
      <c r="K68" s="69">
        <v>6.5</v>
      </c>
      <c r="L68" s="69">
        <v>30</v>
      </c>
    </row>
    <row r="69" spans="1:12" ht="15">
      <c r="A69" s="69">
        <v>709</v>
      </c>
      <c r="B69" s="70">
        <v>42127</v>
      </c>
      <c r="C69" s="69"/>
      <c r="D69" s="69">
        <v>12.2</v>
      </c>
      <c r="E69">
        <f t="shared" si="0"/>
        <v>0.8000000000000007</v>
      </c>
      <c r="F69">
        <f t="shared" si="1"/>
        <v>0.9200000000000003</v>
      </c>
      <c r="G69" s="69">
        <v>25.5</v>
      </c>
      <c r="H69" s="69">
        <v>1.9</v>
      </c>
      <c r="I69" s="69">
        <v>16.2</v>
      </c>
      <c r="J69" s="69">
        <v>-2.6</v>
      </c>
      <c r="K69" s="69">
        <v>5.8</v>
      </c>
      <c r="L69" s="69">
        <v>28</v>
      </c>
    </row>
    <row r="70" spans="1:12" ht="15">
      <c r="A70" s="69">
        <v>709</v>
      </c>
      <c r="B70" s="70">
        <v>42128</v>
      </c>
      <c r="C70" s="69"/>
      <c r="D70" s="69">
        <v>11.6</v>
      </c>
      <c r="E70">
        <f t="shared" si="0"/>
        <v>0.5999999999999996</v>
      </c>
      <c r="F70">
        <f t="shared" si="1"/>
        <v>0.9599999999999997</v>
      </c>
      <c r="G70" s="69">
        <v>25.5</v>
      </c>
      <c r="H70" s="69">
        <v>2.8</v>
      </c>
      <c r="I70" s="69">
        <v>13.3</v>
      </c>
      <c r="J70" s="69">
        <v>0.1</v>
      </c>
      <c r="K70" s="69">
        <v>6.4</v>
      </c>
      <c r="L70" s="69">
        <v>26</v>
      </c>
    </row>
    <row r="71" spans="1:12" ht="15">
      <c r="A71" s="69">
        <v>709</v>
      </c>
      <c r="B71" s="70">
        <v>42129</v>
      </c>
      <c r="C71" s="69"/>
      <c r="D71" s="69">
        <v>11.1</v>
      </c>
      <c r="E71">
        <f t="shared" si="0"/>
        <v>0.5</v>
      </c>
      <c r="F71">
        <f t="shared" si="1"/>
        <v>0.8</v>
      </c>
      <c r="G71" s="69">
        <v>25.5</v>
      </c>
      <c r="H71" s="69">
        <v>4</v>
      </c>
      <c r="I71" s="69">
        <v>20.1</v>
      </c>
      <c r="J71" s="69">
        <v>1.6</v>
      </c>
      <c r="K71" s="69">
        <v>5.7</v>
      </c>
      <c r="L71" s="69">
        <v>25</v>
      </c>
    </row>
    <row r="72" spans="1:12" ht="15">
      <c r="A72" s="69">
        <v>709</v>
      </c>
      <c r="B72" s="70">
        <v>42130</v>
      </c>
      <c r="C72" s="69"/>
      <c r="D72" s="69">
        <v>10.5</v>
      </c>
      <c r="E72">
        <f t="shared" si="0"/>
        <v>0.5999999999999996</v>
      </c>
      <c r="F72">
        <f t="shared" si="1"/>
        <v>0.7</v>
      </c>
      <c r="G72" s="69">
        <v>25.9</v>
      </c>
      <c r="H72" s="69">
        <v>3.5</v>
      </c>
      <c r="I72" s="69">
        <v>29.2</v>
      </c>
      <c r="J72" s="69">
        <v>-1.3</v>
      </c>
      <c r="K72" s="69">
        <v>5.7</v>
      </c>
      <c r="L72" s="69">
        <v>24</v>
      </c>
    </row>
    <row r="73" spans="1:12" ht="15">
      <c r="A73" s="69">
        <v>709</v>
      </c>
      <c r="B73" s="70">
        <v>42131</v>
      </c>
      <c r="C73" s="69"/>
      <c r="D73" s="69">
        <v>10.1</v>
      </c>
      <c r="E73">
        <f t="shared" si="0"/>
        <v>0.40000000000000036</v>
      </c>
      <c r="F73">
        <f t="shared" si="1"/>
        <v>0.5800000000000001</v>
      </c>
      <c r="G73" s="69">
        <v>27.9</v>
      </c>
      <c r="H73" s="69">
        <v>1.3</v>
      </c>
      <c r="I73" s="69">
        <v>-99.9</v>
      </c>
      <c r="J73" s="69">
        <v>-6.2</v>
      </c>
      <c r="K73" s="69">
        <v>3.4</v>
      </c>
      <c r="L73" s="69">
        <v>23</v>
      </c>
    </row>
    <row r="74" spans="1:12" ht="15">
      <c r="A74" s="69">
        <v>709</v>
      </c>
      <c r="B74" s="70">
        <v>42132</v>
      </c>
      <c r="C74" s="69"/>
      <c r="D74" s="69">
        <v>9.7</v>
      </c>
      <c r="E74">
        <f t="shared" si="0"/>
        <v>0.40000000000000036</v>
      </c>
      <c r="F74">
        <f t="shared" si="1"/>
        <v>0.5</v>
      </c>
      <c r="G74" s="69">
        <v>28</v>
      </c>
      <c r="H74" s="69">
        <v>0.6</v>
      </c>
      <c r="I74" s="69">
        <v>-99.9</v>
      </c>
      <c r="J74" s="69">
        <v>-9.1</v>
      </c>
      <c r="K74" s="69">
        <v>3.1</v>
      </c>
      <c r="L74" s="69">
        <v>22</v>
      </c>
    </row>
    <row r="75" spans="1:12" ht="15">
      <c r="A75" s="69">
        <v>709</v>
      </c>
      <c r="B75" s="70">
        <v>42133</v>
      </c>
      <c r="C75" s="69"/>
      <c r="D75" s="69">
        <v>9.3</v>
      </c>
      <c r="E75">
        <f t="shared" si="0"/>
        <v>0.3999999999999986</v>
      </c>
      <c r="F75">
        <f t="shared" si="1"/>
        <v>0.4599999999999998</v>
      </c>
      <c r="G75" s="69">
        <v>28</v>
      </c>
      <c r="H75" s="69">
        <v>1.5</v>
      </c>
      <c r="I75" s="69">
        <v>30</v>
      </c>
      <c r="J75" s="69">
        <v>-6.7</v>
      </c>
      <c r="K75" s="69">
        <v>3.7</v>
      </c>
      <c r="L75" s="69">
        <v>24</v>
      </c>
    </row>
    <row r="76" spans="1:12" ht="15">
      <c r="A76" s="69">
        <v>709</v>
      </c>
      <c r="B76" s="70">
        <v>42134</v>
      </c>
      <c r="C76" s="69"/>
      <c r="D76" s="69">
        <v>9.6</v>
      </c>
      <c r="E76">
        <f t="shared" si="0"/>
        <v>-0.29999999999999893</v>
      </c>
      <c r="F76">
        <f t="shared" si="1"/>
        <v>0.3</v>
      </c>
      <c r="G76" s="69">
        <v>28.8</v>
      </c>
      <c r="H76" s="69">
        <v>-4.3</v>
      </c>
      <c r="I76" s="69">
        <v>20.2</v>
      </c>
      <c r="J76" s="69">
        <v>-6.4</v>
      </c>
      <c r="K76" s="69">
        <v>0.4</v>
      </c>
      <c r="L76" s="69">
        <v>24</v>
      </c>
    </row>
    <row r="77" spans="1:12" ht="15">
      <c r="A77" s="69">
        <v>709</v>
      </c>
      <c r="B77" s="70">
        <v>42135</v>
      </c>
      <c r="C77" s="69"/>
      <c r="D77" s="69">
        <v>10.1</v>
      </c>
      <c r="E77">
        <f t="shared" si="0"/>
        <v>-0.5</v>
      </c>
      <c r="F77">
        <f t="shared" si="1"/>
        <v>0.08000000000000007</v>
      </c>
      <c r="G77" s="69">
        <v>29.4</v>
      </c>
      <c r="H77" s="69">
        <v>-2.4</v>
      </c>
      <c r="I77" s="69">
        <v>29.8</v>
      </c>
      <c r="J77" s="69">
        <v>-13.3</v>
      </c>
      <c r="K77" s="69">
        <v>-2.4</v>
      </c>
      <c r="L77" s="69">
        <v>28</v>
      </c>
    </row>
    <row r="78" spans="1:12" ht="15">
      <c r="A78" s="69">
        <v>709</v>
      </c>
      <c r="B78" s="70">
        <v>42136</v>
      </c>
      <c r="C78" s="69"/>
      <c r="D78" s="69">
        <v>10</v>
      </c>
      <c r="E78">
        <f t="shared" si="0"/>
        <v>0.09999999999999964</v>
      </c>
      <c r="F78">
        <f t="shared" si="1"/>
        <v>0.019999999999999928</v>
      </c>
      <c r="G78" s="69">
        <v>29.4</v>
      </c>
      <c r="H78" s="69">
        <v>1.3</v>
      </c>
      <c r="I78" s="69">
        <v>36.7</v>
      </c>
      <c r="J78" s="69">
        <v>-12.2</v>
      </c>
      <c r="K78" s="69">
        <v>1.1</v>
      </c>
      <c r="L78" s="69">
        <v>24</v>
      </c>
    </row>
    <row r="79" spans="1:12" ht="15">
      <c r="A79" s="69">
        <v>709</v>
      </c>
      <c r="B79" s="70">
        <v>42137</v>
      </c>
      <c r="C79" s="69"/>
      <c r="D79" s="69">
        <v>9.6</v>
      </c>
      <c r="E79">
        <f t="shared" si="0"/>
        <v>0.40000000000000036</v>
      </c>
      <c r="F79">
        <f t="shared" si="1"/>
        <v>0.019999999999999928</v>
      </c>
      <c r="G79" s="69">
        <v>29.4</v>
      </c>
      <c r="H79" s="69">
        <v>6.3</v>
      </c>
      <c r="I79" s="69">
        <v>-99.9</v>
      </c>
      <c r="J79" s="69">
        <v>-4.4</v>
      </c>
      <c r="K79" s="69">
        <v>8</v>
      </c>
      <c r="L79" s="69">
        <v>23</v>
      </c>
    </row>
    <row r="80" spans="1:12" ht="15">
      <c r="A80" s="69">
        <v>709</v>
      </c>
      <c r="B80" s="70">
        <v>42138</v>
      </c>
      <c r="C80" s="69"/>
      <c r="D80" s="69">
        <v>9</v>
      </c>
      <c r="E80">
        <f t="shared" si="0"/>
        <v>0.5999999999999996</v>
      </c>
      <c r="F80">
        <f t="shared" si="1"/>
        <v>0.060000000000000143</v>
      </c>
      <c r="G80" s="69">
        <v>29.5</v>
      </c>
      <c r="H80" s="69">
        <v>1.1</v>
      </c>
      <c r="I80" s="69">
        <v>33</v>
      </c>
      <c r="J80" s="69">
        <v>-9.2</v>
      </c>
      <c r="K80" s="69">
        <v>4.5</v>
      </c>
      <c r="L80" s="69">
        <v>22</v>
      </c>
    </row>
    <row r="81" spans="1:12" ht="15">
      <c r="A81" s="69">
        <v>709</v>
      </c>
      <c r="B81" s="70">
        <v>42139</v>
      </c>
      <c r="C81" s="69"/>
      <c r="D81" s="69">
        <v>8.5</v>
      </c>
      <c r="E81">
        <f t="shared" si="0"/>
        <v>0.5</v>
      </c>
      <c r="F81">
        <f t="shared" si="1"/>
        <v>0.21999999999999992</v>
      </c>
      <c r="G81" s="69">
        <v>29.5</v>
      </c>
      <c r="H81" s="69">
        <v>2.7</v>
      </c>
      <c r="I81" s="69">
        <v>31.9</v>
      </c>
      <c r="J81" s="69">
        <v>-8.3</v>
      </c>
      <c r="K81" s="69">
        <v>5</v>
      </c>
      <c r="L81" s="69">
        <v>20</v>
      </c>
    </row>
    <row r="82" spans="1:12" ht="15">
      <c r="A82" s="69">
        <v>709</v>
      </c>
      <c r="B82" s="70">
        <v>42140</v>
      </c>
      <c r="C82" s="69"/>
      <c r="D82" s="69">
        <v>8.6</v>
      </c>
      <c r="E82">
        <f t="shared" si="0"/>
        <v>-0.09999999999999964</v>
      </c>
      <c r="F82">
        <f t="shared" si="1"/>
        <v>0.3</v>
      </c>
      <c r="G82" s="69">
        <v>29.7</v>
      </c>
      <c r="H82" s="69">
        <v>-3.2</v>
      </c>
      <c r="I82" s="69">
        <v>-99.9</v>
      </c>
      <c r="J82" s="69">
        <v>-5.4</v>
      </c>
      <c r="K82" s="69">
        <v>2.1</v>
      </c>
      <c r="L82" s="69">
        <v>21</v>
      </c>
    </row>
    <row r="83" spans="1:12" ht="15">
      <c r="A83" s="69">
        <v>709</v>
      </c>
      <c r="B83" s="70">
        <v>42141</v>
      </c>
      <c r="C83" s="69"/>
      <c r="D83" s="69">
        <v>8.6</v>
      </c>
      <c r="E83">
        <f t="shared" si="0"/>
        <v>0</v>
      </c>
      <c r="F83">
        <f t="shared" si="1"/>
        <v>0.2800000000000001</v>
      </c>
      <c r="G83" s="69">
        <v>29.7</v>
      </c>
      <c r="H83" s="69">
        <v>0.5</v>
      </c>
      <c r="I83" s="69">
        <v>25</v>
      </c>
      <c r="J83" s="69">
        <v>-11.8</v>
      </c>
      <c r="K83" s="69">
        <v>1.3</v>
      </c>
      <c r="L83" s="69">
        <v>19</v>
      </c>
    </row>
    <row r="84" spans="1:12" ht="15">
      <c r="A84" s="69">
        <v>709</v>
      </c>
      <c r="B84" s="70">
        <v>42142</v>
      </c>
      <c r="C84" s="69"/>
      <c r="D84" s="69">
        <v>9</v>
      </c>
      <c r="E84">
        <f t="shared" si="0"/>
        <v>-0.40000000000000036</v>
      </c>
      <c r="F84">
        <f t="shared" si="1"/>
        <v>0.11999999999999993</v>
      </c>
      <c r="G84" s="69">
        <v>30.4</v>
      </c>
      <c r="H84" s="69">
        <v>0.6</v>
      </c>
      <c r="I84" s="69">
        <v>7.1</v>
      </c>
      <c r="J84" s="69">
        <v>-0.4</v>
      </c>
      <c r="K84" s="69">
        <v>2.1</v>
      </c>
      <c r="L84" s="69">
        <v>22</v>
      </c>
    </row>
    <row r="85" spans="1:12" ht="15">
      <c r="A85" s="69">
        <v>709</v>
      </c>
      <c r="B85" s="70">
        <v>42143</v>
      </c>
      <c r="C85" s="69"/>
      <c r="D85" s="69">
        <v>8.7</v>
      </c>
      <c r="E85">
        <f t="shared" si="0"/>
        <v>0.3000000000000007</v>
      </c>
      <c r="F85">
        <f t="shared" si="1"/>
        <v>0.060000000000000143</v>
      </c>
      <c r="G85" s="69">
        <v>30.4</v>
      </c>
      <c r="H85" s="69">
        <v>3.4</v>
      </c>
      <c r="I85" s="69">
        <v>-99.9</v>
      </c>
      <c r="J85" s="69">
        <v>-7.7</v>
      </c>
      <c r="K85" s="69">
        <v>5.4</v>
      </c>
      <c r="L85" s="69">
        <v>21</v>
      </c>
    </row>
    <row r="86" spans="1:12" ht="15">
      <c r="A86" s="69">
        <v>709</v>
      </c>
      <c r="B86" s="70">
        <v>42144</v>
      </c>
      <c r="C86" s="69"/>
      <c r="D86" s="69">
        <v>9.2</v>
      </c>
      <c r="E86">
        <f t="shared" si="0"/>
        <v>-0.5</v>
      </c>
      <c r="F86">
        <f t="shared" si="1"/>
        <v>-0.13999999999999985</v>
      </c>
      <c r="G86" s="69">
        <v>31.1</v>
      </c>
      <c r="H86" s="69">
        <v>1</v>
      </c>
      <c r="I86" s="69">
        <v>30</v>
      </c>
      <c r="J86" s="69">
        <v>-8.9</v>
      </c>
      <c r="K86" s="69">
        <v>2.1</v>
      </c>
      <c r="L86" s="69">
        <v>22</v>
      </c>
    </row>
    <row r="87" spans="1:12" ht="15">
      <c r="A87" s="69">
        <v>709</v>
      </c>
      <c r="B87" s="70">
        <v>42145</v>
      </c>
      <c r="C87" s="69"/>
      <c r="D87" s="69">
        <v>8.9</v>
      </c>
      <c r="E87">
        <f t="shared" si="0"/>
        <v>0.29999999999999893</v>
      </c>
      <c r="F87">
        <f t="shared" si="1"/>
        <v>-0.060000000000000143</v>
      </c>
      <c r="G87" s="69">
        <v>31.1</v>
      </c>
      <c r="H87" s="69">
        <v>0.8</v>
      </c>
      <c r="I87" s="69">
        <v>-99.9</v>
      </c>
      <c r="J87" s="69">
        <v>-8.6</v>
      </c>
      <c r="K87" s="69">
        <v>2.9</v>
      </c>
      <c r="L87" s="69">
        <v>22</v>
      </c>
    </row>
    <row r="88" spans="1:12" ht="15">
      <c r="A88" s="69">
        <v>709</v>
      </c>
      <c r="B88" s="70">
        <v>42146</v>
      </c>
      <c r="C88" s="69"/>
      <c r="D88" s="69">
        <v>8.4</v>
      </c>
      <c r="E88">
        <f t="shared" si="0"/>
        <v>0.5</v>
      </c>
      <c r="F88">
        <f t="shared" si="1"/>
        <v>0.039999999999999855</v>
      </c>
      <c r="G88" s="69">
        <v>31.2</v>
      </c>
      <c r="H88" s="69">
        <v>1.7</v>
      </c>
      <c r="I88" s="69">
        <v>26.5</v>
      </c>
      <c r="J88" s="69">
        <v>-6.7</v>
      </c>
      <c r="K88" s="69">
        <v>5</v>
      </c>
      <c r="L88" s="69">
        <v>20</v>
      </c>
    </row>
    <row r="89" spans="1:12" ht="15">
      <c r="A89" s="69">
        <v>709</v>
      </c>
      <c r="B89" s="70">
        <v>42147</v>
      </c>
      <c r="C89" s="69"/>
      <c r="D89" s="69">
        <v>8.4</v>
      </c>
      <c r="E89">
        <f t="shared" si="0"/>
        <v>0</v>
      </c>
      <c r="F89">
        <f t="shared" si="1"/>
        <v>0.11999999999999993</v>
      </c>
      <c r="G89" s="69">
        <v>31.7</v>
      </c>
      <c r="H89" s="69">
        <v>1.1</v>
      </c>
      <c r="I89" s="69">
        <v>33.6</v>
      </c>
      <c r="J89" s="69">
        <v>-6.7</v>
      </c>
      <c r="K89" s="69">
        <v>3</v>
      </c>
      <c r="L89" s="69">
        <v>19</v>
      </c>
    </row>
    <row r="90" spans="1:12" ht="15">
      <c r="A90" s="69">
        <v>709</v>
      </c>
      <c r="B90" s="70">
        <v>42148</v>
      </c>
      <c r="C90" s="69"/>
      <c r="D90" s="69">
        <v>8.4</v>
      </c>
      <c r="E90">
        <f t="shared" si="0"/>
        <v>0</v>
      </c>
      <c r="F90">
        <f t="shared" si="1"/>
        <v>0.05999999999999979</v>
      </c>
      <c r="G90" s="69">
        <v>32.2</v>
      </c>
      <c r="H90" s="69">
        <v>-0.8</v>
      </c>
      <c r="I90" s="69">
        <v>34.2</v>
      </c>
      <c r="J90" s="69">
        <v>-7.9</v>
      </c>
      <c r="K90" s="69">
        <v>2.4</v>
      </c>
      <c r="L90" s="69">
        <v>20</v>
      </c>
    </row>
    <row r="91" spans="1:12" ht="15">
      <c r="A91" s="69">
        <v>709</v>
      </c>
      <c r="B91" s="70">
        <v>42149</v>
      </c>
      <c r="C91" s="69"/>
      <c r="D91" s="69">
        <v>8.9</v>
      </c>
      <c r="E91">
        <f t="shared" si="0"/>
        <v>-0.5</v>
      </c>
      <c r="F91">
        <f t="shared" si="1"/>
        <v>0.05999999999999979</v>
      </c>
      <c r="G91" s="69">
        <v>32.7</v>
      </c>
      <c r="H91" s="69">
        <v>1</v>
      </c>
      <c r="I91" s="69">
        <v>37.4</v>
      </c>
      <c r="J91" s="69">
        <v>-9.5</v>
      </c>
      <c r="K91" s="69">
        <v>1.3</v>
      </c>
      <c r="L91" s="69">
        <v>23</v>
      </c>
    </row>
    <row r="92" spans="1:12" ht="15">
      <c r="A92" s="69">
        <v>709</v>
      </c>
      <c r="B92" s="70">
        <v>42150</v>
      </c>
      <c r="C92" s="69"/>
      <c r="D92" s="69">
        <v>8.7</v>
      </c>
      <c r="E92">
        <f t="shared" si="0"/>
        <v>0.20000000000000107</v>
      </c>
      <c r="F92">
        <f t="shared" si="1"/>
        <v>0.040000000000000216</v>
      </c>
      <c r="G92" s="69">
        <v>32.9</v>
      </c>
      <c r="H92" s="69">
        <v>1.8</v>
      </c>
      <c r="I92" s="69">
        <v>41.5</v>
      </c>
      <c r="J92" s="69">
        <v>-5.7</v>
      </c>
      <c r="K92" s="69">
        <v>3</v>
      </c>
      <c r="L92" s="69">
        <v>21</v>
      </c>
    </row>
    <row r="93" spans="1:12" ht="15">
      <c r="A93" s="69">
        <v>709</v>
      </c>
      <c r="B93" s="70">
        <v>42151</v>
      </c>
      <c r="C93" s="69"/>
      <c r="D93" s="69">
        <v>8</v>
      </c>
      <c r="E93">
        <f t="shared" si="0"/>
        <v>0.6999999999999993</v>
      </c>
      <c r="F93">
        <f t="shared" si="1"/>
        <v>0.08000000000000007</v>
      </c>
      <c r="G93" s="69">
        <v>33</v>
      </c>
      <c r="H93" s="69">
        <v>3.7</v>
      </c>
      <c r="I93" s="69">
        <v>-99.9</v>
      </c>
      <c r="J93" s="69">
        <v>1.6</v>
      </c>
      <c r="K93" s="69">
        <v>4.6</v>
      </c>
      <c r="L93" s="69">
        <v>20</v>
      </c>
    </row>
    <row r="94" spans="1:12" ht="15">
      <c r="A94" s="69">
        <v>709</v>
      </c>
      <c r="B94" s="70">
        <v>42152</v>
      </c>
      <c r="C94" s="69"/>
      <c r="D94" s="69">
        <v>6.8</v>
      </c>
      <c r="E94">
        <f t="shared" si="0"/>
        <v>1.2000000000000002</v>
      </c>
      <c r="F94">
        <f t="shared" si="1"/>
        <v>0.3200000000000001</v>
      </c>
      <c r="G94" s="69">
        <v>33.2</v>
      </c>
      <c r="H94" s="69">
        <v>3.5</v>
      </c>
      <c r="I94" s="69">
        <v>33</v>
      </c>
      <c r="J94" s="69">
        <v>-7.1</v>
      </c>
      <c r="K94" s="69">
        <v>5.8</v>
      </c>
      <c r="L94" s="69">
        <v>17</v>
      </c>
    </row>
    <row r="95" spans="1:12" ht="15">
      <c r="A95" s="69">
        <v>709</v>
      </c>
      <c r="B95" s="70">
        <v>42153</v>
      </c>
      <c r="C95" s="69"/>
      <c r="D95" s="69">
        <v>5.9</v>
      </c>
      <c r="E95">
        <f t="shared" si="0"/>
        <v>0.8999999999999995</v>
      </c>
      <c r="F95">
        <f t="shared" si="1"/>
        <v>0.5</v>
      </c>
      <c r="G95" s="69">
        <v>33.6</v>
      </c>
      <c r="H95" s="69">
        <v>1.5</v>
      </c>
      <c r="I95" s="69">
        <v>40.5</v>
      </c>
      <c r="J95" s="69">
        <v>-7.5</v>
      </c>
      <c r="K95" s="69">
        <v>4.2</v>
      </c>
      <c r="L95" s="69">
        <v>16</v>
      </c>
    </row>
    <row r="96" spans="1:12" ht="15">
      <c r="A96" s="69">
        <v>709</v>
      </c>
      <c r="B96" s="70">
        <v>42154</v>
      </c>
      <c r="C96" s="69"/>
      <c r="D96" s="69">
        <v>5</v>
      </c>
      <c r="E96">
        <f t="shared" si="0"/>
        <v>0.9000000000000004</v>
      </c>
      <c r="F96">
        <f t="shared" si="1"/>
        <v>0.78</v>
      </c>
      <c r="G96" s="69">
        <v>33.6</v>
      </c>
      <c r="H96" s="69">
        <v>1.6</v>
      </c>
      <c r="I96" s="69">
        <v>44.2</v>
      </c>
      <c r="J96" s="69">
        <v>1.2</v>
      </c>
      <c r="K96" s="69">
        <v>4</v>
      </c>
      <c r="L96" s="69">
        <v>14</v>
      </c>
    </row>
    <row r="97" spans="1:12" ht="15">
      <c r="A97" s="69">
        <v>709</v>
      </c>
      <c r="B97" s="70">
        <v>42155</v>
      </c>
      <c r="C97" s="69"/>
      <c r="D97" s="69">
        <v>3.5</v>
      </c>
      <c r="E97">
        <f t="shared" si="0"/>
        <v>1.5</v>
      </c>
      <c r="F97">
        <f t="shared" si="1"/>
        <v>1.0399999999999998</v>
      </c>
      <c r="G97" s="69">
        <v>33.6</v>
      </c>
      <c r="H97" s="69">
        <v>7.7</v>
      </c>
      <c r="I97" s="69">
        <v>15</v>
      </c>
      <c r="J97" s="69">
        <v>-7.6</v>
      </c>
      <c r="K97" s="69">
        <v>8.1</v>
      </c>
      <c r="L97" s="69">
        <v>11</v>
      </c>
    </row>
    <row r="98" spans="1:12" ht="15">
      <c r="A98" s="69">
        <v>709</v>
      </c>
      <c r="B98" s="70">
        <v>42156</v>
      </c>
      <c r="C98" s="69"/>
      <c r="D98" s="69">
        <v>2</v>
      </c>
      <c r="E98">
        <f t="shared" si="0"/>
        <v>1.5</v>
      </c>
      <c r="F98">
        <f t="shared" si="1"/>
        <v>1.2</v>
      </c>
      <c r="G98" s="69">
        <v>33.6</v>
      </c>
      <c r="H98" s="69">
        <v>7</v>
      </c>
      <c r="I98" s="69">
        <v>33.9</v>
      </c>
      <c r="J98" s="69">
        <v>3.7</v>
      </c>
      <c r="K98" s="69">
        <v>10.7</v>
      </c>
      <c r="L98" s="69">
        <v>7</v>
      </c>
    </row>
    <row r="99" spans="1:12" ht="15">
      <c r="A99" s="69">
        <v>709</v>
      </c>
      <c r="B99" s="70">
        <v>42157</v>
      </c>
      <c r="C99" s="69"/>
      <c r="D99" s="69">
        <v>1.2</v>
      </c>
      <c r="E99">
        <f>+D98-D99</f>
        <v>0.8</v>
      </c>
      <c r="F99">
        <f t="shared" si="1"/>
        <v>1.1199999999999999</v>
      </c>
      <c r="G99" s="69">
        <v>33.6</v>
      </c>
      <c r="H99" s="69">
        <v>9</v>
      </c>
      <c r="I99" s="69">
        <v>-99.9</v>
      </c>
      <c r="J99" s="69">
        <v>-2.1</v>
      </c>
      <c r="K99" s="69">
        <v>11.5</v>
      </c>
      <c r="L99" s="69">
        <v>4</v>
      </c>
    </row>
    <row r="100" spans="1:12" ht="15">
      <c r="A100" s="60">
        <v>709</v>
      </c>
      <c r="B100" s="65">
        <v>42158</v>
      </c>
      <c r="C100" s="60"/>
      <c r="D100" s="60">
        <v>0</v>
      </c>
      <c r="E100" s="9">
        <f>+D99-D100</f>
        <v>1.2</v>
      </c>
      <c r="F100" s="9">
        <f t="shared" si="1"/>
        <v>1.1800000000000002</v>
      </c>
      <c r="G100" s="60">
        <v>33.6</v>
      </c>
      <c r="H100" s="60">
        <v>5.9</v>
      </c>
      <c r="I100" s="60">
        <v>35.8</v>
      </c>
      <c r="J100" s="60">
        <v>0.4</v>
      </c>
      <c r="K100" s="60">
        <v>12.4</v>
      </c>
      <c r="L100" s="60">
        <v>0</v>
      </c>
    </row>
    <row r="101" spans="4:11" ht="12.75">
      <c r="D101" s="14" t="s">
        <v>48</v>
      </c>
      <c r="E101" s="34">
        <f>AVERAGE(E34:E100)</f>
        <v>0.28955223880597014</v>
      </c>
      <c r="F101" s="34">
        <f>AVERAGE(F38:F100)</f>
        <v>0.26285714285714284</v>
      </c>
      <c r="G101">
        <f>G100-G33</f>
        <v>10.8</v>
      </c>
      <c r="H101" s="59" t="s">
        <v>62</v>
      </c>
      <c r="J101" s="23" t="s">
        <v>63</v>
      </c>
      <c r="K101" s="58">
        <f>AVERAGE(K34:K100)</f>
        <v>3.56268656716418</v>
      </c>
    </row>
    <row r="102" spans="4:6" ht="12.75">
      <c r="D102" s="14" t="s">
        <v>49</v>
      </c>
      <c r="E102" s="22">
        <f>MAX(E34:E100)</f>
        <v>1.5</v>
      </c>
      <c r="F102" s="22">
        <f>MAX(F38:F100)</f>
        <v>1.2</v>
      </c>
    </row>
    <row r="103" spans="4:5" ht="12.75">
      <c r="D103" s="14" t="s">
        <v>35</v>
      </c>
      <c r="E103" s="14">
        <f>COUNT(E34:E100)</f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8"/>
  <sheetViews>
    <sheetView zoomScalePageLayoutView="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60" sqref="F60"/>
    </sheetView>
  </sheetViews>
  <sheetFormatPr defaultColWidth="9.140625" defaultRowHeight="12.75"/>
  <cols>
    <col min="2" max="2" width="10.28125" style="0" customWidth="1"/>
  </cols>
  <sheetData>
    <row r="1" ht="12.75">
      <c r="A1" t="s">
        <v>68</v>
      </c>
    </row>
    <row r="2" spans="5:6" ht="12.75">
      <c r="E2" s="14"/>
      <c r="F2" s="3" t="s">
        <v>53</v>
      </c>
    </row>
    <row r="3" spans="4:6" ht="12.75">
      <c r="D3">
        <f>+MAX(D6:D105)</f>
        <v>38.6</v>
      </c>
      <c r="E3" s="14"/>
      <c r="F3" s="3" t="s">
        <v>55</v>
      </c>
    </row>
    <row r="4" spans="5:6" ht="12.75">
      <c r="E4" s="14" t="s">
        <v>57</v>
      </c>
      <c r="F4" s="33" t="s">
        <v>57</v>
      </c>
    </row>
    <row r="5" spans="1:12" ht="12.75">
      <c r="A5" t="s">
        <v>21</v>
      </c>
      <c r="B5" t="s">
        <v>2</v>
      </c>
      <c r="C5" t="s">
        <v>61</v>
      </c>
      <c r="D5" t="s">
        <v>23</v>
      </c>
      <c r="E5" s="37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41699</v>
      </c>
      <c r="D6">
        <v>27</v>
      </c>
      <c r="G6">
        <v>29.6</v>
      </c>
      <c r="H6">
        <v>0.3</v>
      </c>
      <c r="I6">
        <v>18.1</v>
      </c>
      <c r="J6">
        <v>-3.7</v>
      </c>
      <c r="K6">
        <v>-2.1</v>
      </c>
      <c r="L6">
        <v>79</v>
      </c>
    </row>
    <row r="7" spans="1:12" ht="12.75">
      <c r="A7">
        <v>709</v>
      </c>
      <c r="B7" s="10">
        <v>41700</v>
      </c>
      <c r="D7">
        <v>27.3</v>
      </c>
      <c r="G7">
        <v>29.8</v>
      </c>
      <c r="H7">
        <v>-3.2</v>
      </c>
      <c r="I7">
        <v>16.6</v>
      </c>
      <c r="J7">
        <v>-5.7</v>
      </c>
      <c r="K7">
        <v>-0.4</v>
      </c>
      <c r="L7">
        <v>78</v>
      </c>
    </row>
    <row r="8" spans="1:12" ht="12.75">
      <c r="A8">
        <v>709</v>
      </c>
      <c r="B8" s="10">
        <v>41701</v>
      </c>
      <c r="D8">
        <v>27.3</v>
      </c>
      <c r="G8">
        <v>29.9</v>
      </c>
      <c r="H8">
        <v>-2.4</v>
      </c>
      <c r="I8">
        <v>12</v>
      </c>
      <c r="J8">
        <v>-8.1</v>
      </c>
      <c r="K8">
        <v>-2.2</v>
      </c>
      <c r="L8">
        <v>77</v>
      </c>
    </row>
    <row r="9" spans="1:12" ht="12.75">
      <c r="A9">
        <v>709</v>
      </c>
      <c r="B9" s="10">
        <v>41702</v>
      </c>
      <c r="D9">
        <v>27.4</v>
      </c>
      <c r="G9">
        <v>30</v>
      </c>
      <c r="H9">
        <v>-3.4</v>
      </c>
      <c r="I9">
        <v>31.9</v>
      </c>
      <c r="J9">
        <v>-8</v>
      </c>
      <c r="K9">
        <v>-0.8</v>
      </c>
      <c r="L9">
        <v>77</v>
      </c>
    </row>
    <row r="10" spans="1:12" ht="12.75">
      <c r="A10">
        <v>709</v>
      </c>
      <c r="B10" s="10">
        <v>41703</v>
      </c>
      <c r="D10">
        <v>28</v>
      </c>
      <c r="G10">
        <v>30.6</v>
      </c>
      <c r="H10">
        <v>-3.5</v>
      </c>
      <c r="I10">
        <v>19.8</v>
      </c>
      <c r="J10">
        <v>-4.1</v>
      </c>
      <c r="K10">
        <v>-0.7</v>
      </c>
      <c r="L10">
        <v>80</v>
      </c>
    </row>
    <row r="11" spans="1:12" ht="12.75">
      <c r="A11">
        <v>709</v>
      </c>
      <c r="B11" s="10">
        <v>41704</v>
      </c>
      <c r="D11">
        <v>28</v>
      </c>
      <c r="G11">
        <v>30.6</v>
      </c>
      <c r="H11">
        <v>-4.2</v>
      </c>
      <c r="I11">
        <v>30.7</v>
      </c>
      <c r="J11">
        <v>-10.4</v>
      </c>
      <c r="K11">
        <v>-2.6</v>
      </c>
      <c r="L11">
        <v>79</v>
      </c>
    </row>
    <row r="12" spans="1:12" ht="12.75">
      <c r="A12">
        <v>709</v>
      </c>
      <c r="B12" s="10">
        <v>41705</v>
      </c>
      <c r="D12">
        <v>28.3</v>
      </c>
      <c r="G12">
        <v>30.6</v>
      </c>
      <c r="H12">
        <v>-0.2</v>
      </c>
      <c r="I12">
        <v>-99.9</v>
      </c>
      <c r="J12">
        <v>-5.7</v>
      </c>
      <c r="K12">
        <v>0.7</v>
      </c>
      <c r="L12">
        <v>77</v>
      </c>
    </row>
    <row r="13" spans="1:12" ht="12.75">
      <c r="A13">
        <v>709</v>
      </c>
      <c r="B13" s="10">
        <v>41706</v>
      </c>
      <c r="D13">
        <v>29.3</v>
      </c>
      <c r="G13">
        <v>31.8</v>
      </c>
      <c r="H13">
        <v>-8.9</v>
      </c>
      <c r="I13">
        <v>17.7</v>
      </c>
      <c r="J13">
        <v>-8.9</v>
      </c>
      <c r="K13">
        <v>-3</v>
      </c>
      <c r="L13">
        <v>83</v>
      </c>
    </row>
    <row r="14" spans="1:12" ht="12.75">
      <c r="A14">
        <v>709</v>
      </c>
      <c r="B14" s="10">
        <v>41707</v>
      </c>
      <c r="D14">
        <v>29.3</v>
      </c>
      <c r="G14">
        <v>31.8</v>
      </c>
      <c r="H14">
        <v>-8.5</v>
      </c>
      <c r="I14">
        <v>28.7</v>
      </c>
      <c r="J14">
        <v>-15</v>
      </c>
      <c r="K14">
        <v>-5.1</v>
      </c>
      <c r="L14">
        <v>82</v>
      </c>
    </row>
    <row r="15" spans="1:12" ht="12.75">
      <c r="A15">
        <v>709</v>
      </c>
      <c r="B15" s="10">
        <v>41708</v>
      </c>
      <c r="D15">
        <v>29.4</v>
      </c>
      <c r="G15">
        <v>31.8</v>
      </c>
      <c r="H15">
        <v>-2.3</v>
      </c>
      <c r="I15">
        <v>7.4</v>
      </c>
      <c r="J15">
        <v>-10.4</v>
      </c>
      <c r="K15">
        <v>-1.9</v>
      </c>
      <c r="L15">
        <v>81</v>
      </c>
    </row>
    <row r="16" spans="1:12" ht="12.75">
      <c r="A16">
        <v>709</v>
      </c>
      <c r="B16" s="10">
        <v>41709</v>
      </c>
      <c r="D16">
        <v>29.5</v>
      </c>
      <c r="G16">
        <v>31.8</v>
      </c>
      <c r="H16">
        <v>-1.3</v>
      </c>
      <c r="I16">
        <v>18.1</v>
      </c>
      <c r="J16">
        <v>-3.4</v>
      </c>
      <c r="K16">
        <v>3</v>
      </c>
      <c r="L16">
        <v>79</v>
      </c>
    </row>
    <row r="17" spans="1:12" ht="12.75">
      <c r="A17">
        <v>709</v>
      </c>
      <c r="B17" s="10">
        <v>41710</v>
      </c>
      <c r="D17">
        <v>30.3</v>
      </c>
      <c r="G17">
        <v>32.9</v>
      </c>
      <c r="H17">
        <v>-14.9</v>
      </c>
      <c r="I17">
        <v>-1.3</v>
      </c>
      <c r="J17">
        <v>-16.4</v>
      </c>
      <c r="K17">
        <v>-7</v>
      </c>
      <c r="L17">
        <v>83</v>
      </c>
    </row>
    <row r="18" spans="1:12" ht="12.75">
      <c r="A18">
        <v>709</v>
      </c>
      <c r="B18" s="10">
        <v>41711</v>
      </c>
      <c r="D18">
        <v>30.5</v>
      </c>
      <c r="G18">
        <v>32.9</v>
      </c>
      <c r="H18">
        <v>-7.4</v>
      </c>
      <c r="I18">
        <v>-99.9</v>
      </c>
      <c r="J18">
        <v>-18.9</v>
      </c>
      <c r="K18">
        <v>-7.7</v>
      </c>
      <c r="L18">
        <v>84</v>
      </c>
    </row>
    <row r="19" spans="1:12" ht="12.75">
      <c r="A19">
        <v>709</v>
      </c>
      <c r="B19" s="10">
        <v>41712</v>
      </c>
      <c r="D19">
        <v>30.6</v>
      </c>
      <c r="G19">
        <v>32.9</v>
      </c>
      <c r="H19">
        <v>-5.1</v>
      </c>
      <c r="I19">
        <v>5.2</v>
      </c>
      <c r="J19">
        <v>-7.6</v>
      </c>
      <c r="K19">
        <v>-1.9</v>
      </c>
      <c r="L19">
        <v>83</v>
      </c>
    </row>
    <row r="20" spans="1:12" ht="12.75">
      <c r="A20">
        <v>709</v>
      </c>
      <c r="B20" s="10">
        <v>41713</v>
      </c>
      <c r="D20">
        <v>30.7</v>
      </c>
      <c r="G20">
        <v>32.9</v>
      </c>
      <c r="H20">
        <v>-2.4</v>
      </c>
      <c r="I20">
        <v>8.8</v>
      </c>
      <c r="J20">
        <v>-11.8</v>
      </c>
      <c r="K20">
        <v>-1.8</v>
      </c>
      <c r="L20">
        <v>82</v>
      </c>
    </row>
    <row r="21" spans="1:12" ht="12.75">
      <c r="A21">
        <v>709</v>
      </c>
      <c r="B21" s="10">
        <v>41714</v>
      </c>
      <c r="D21">
        <v>30.8</v>
      </c>
      <c r="G21">
        <v>32.9</v>
      </c>
      <c r="H21">
        <v>-7.8</v>
      </c>
      <c r="I21">
        <v>-99.9</v>
      </c>
      <c r="J21">
        <v>-15.6</v>
      </c>
      <c r="K21">
        <v>-4.7</v>
      </c>
      <c r="L21">
        <v>81</v>
      </c>
    </row>
    <row r="22" spans="1:12" ht="12.75">
      <c r="A22">
        <v>709</v>
      </c>
      <c r="B22" s="10">
        <v>41715</v>
      </c>
      <c r="D22">
        <v>31</v>
      </c>
      <c r="G22">
        <v>32.9</v>
      </c>
      <c r="H22">
        <v>-1</v>
      </c>
      <c r="I22">
        <v>34.3</v>
      </c>
      <c r="J22">
        <v>-13.6</v>
      </c>
      <c r="K22">
        <v>-1.7</v>
      </c>
      <c r="L22">
        <v>81</v>
      </c>
    </row>
    <row r="23" spans="1:12" ht="12.75">
      <c r="A23">
        <v>709</v>
      </c>
      <c r="B23" s="10">
        <v>41716</v>
      </c>
      <c r="D23">
        <v>31.1</v>
      </c>
      <c r="G23">
        <v>32.9</v>
      </c>
      <c r="H23">
        <v>-8.5</v>
      </c>
      <c r="I23">
        <v>19.4</v>
      </c>
      <c r="J23">
        <v>-15.5</v>
      </c>
      <c r="K23">
        <v>-1.4</v>
      </c>
      <c r="L23">
        <v>82</v>
      </c>
    </row>
    <row r="24" spans="1:12" ht="12.75">
      <c r="A24">
        <v>709</v>
      </c>
      <c r="B24" s="10">
        <v>41717</v>
      </c>
      <c r="D24">
        <v>31.9</v>
      </c>
      <c r="G24">
        <v>33.7</v>
      </c>
      <c r="H24">
        <v>-11.2</v>
      </c>
      <c r="I24">
        <v>14.1</v>
      </c>
      <c r="J24">
        <v>-15.8</v>
      </c>
      <c r="K24">
        <v>-7.7</v>
      </c>
      <c r="L24">
        <v>89</v>
      </c>
    </row>
    <row r="25" spans="1:12" ht="12.75">
      <c r="A25">
        <v>709</v>
      </c>
      <c r="B25" s="10">
        <v>41718</v>
      </c>
      <c r="D25">
        <v>32</v>
      </c>
      <c r="G25">
        <v>33.7</v>
      </c>
      <c r="H25">
        <v>-8.2</v>
      </c>
      <c r="I25">
        <v>12.2</v>
      </c>
      <c r="J25">
        <v>-13.6</v>
      </c>
      <c r="K25">
        <v>-6.2</v>
      </c>
      <c r="L25">
        <v>87</v>
      </c>
    </row>
    <row r="26" spans="1:12" ht="12.75">
      <c r="A26">
        <v>709</v>
      </c>
      <c r="B26" s="10">
        <v>41719</v>
      </c>
      <c r="D26">
        <v>32.1</v>
      </c>
      <c r="G26">
        <v>33.8</v>
      </c>
      <c r="H26">
        <v>-3.2</v>
      </c>
      <c r="I26">
        <v>-99.9</v>
      </c>
      <c r="J26">
        <v>-9.2</v>
      </c>
      <c r="K26">
        <v>-2.1</v>
      </c>
      <c r="L26">
        <v>85</v>
      </c>
    </row>
    <row r="27" spans="1:12" ht="12.75">
      <c r="A27">
        <v>709</v>
      </c>
      <c r="B27" s="10">
        <v>41720</v>
      </c>
      <c r="D27">
        <v>32.2</v>
      </c>
      <c r="G27">
        <v>33.8</v>
      </c>
      <c r="H27">
        <v>-0.4</v>
      </c>
      <c r="I27">
        <v>13</v>
      </c>
      <c r="J27">
        <v>-9.4</v>
      </c>
      <c r="K27">
        <v>-0.4</v>
      </c>
      <c r="L27">
        <v>83</v>
      </c>
    </row>
    <row r="28" spans="1:12" ht="12.75">
      <c r="A28">
        <v>709</v>
      </c>
      <c r="B28" s="10">
        <v>41721</v>
      </c>
      <c r="D28">
        <v>32.7</v>
      </c>
      <c r="G28">
        <v>34.3</v>
      </c>
      <c r="H28">
        <v>-8.6</v>
      </c>
      <c r="I28">
        <v>17.1</v>
      </c>
      <c r="J28">
        <v>-14.9</v>
      </c>
      <c r="K28">
        <v>-4.7</v>
      </c>
      <c r="L28">
        <v>89</v>
      </c>
    </row>
    <row r="29" spans="1:12" ht="12.75">
      <c r="A29">
        <v>709</v>
      </c>
      <c r="B29" s="10">
        <v>41722</v>
      </c>
      <c r="D29">
        <v>32.8</v>
      </c>
      <c r="G29">
        <v>34.4</v>
      </c>
      <c r="H29">
        <v>-4.8</v>
      </c>
      <c r="I29">
        <v>4.6</v>
      </c>
      <c r="J29">
        <v>-9.7</v>
      </c>
      <c r="K29">
        <v>-3.1</v>
      </c>
      <c r="L29">
        <v>87</v>
      </c>
    </row>
    <row r="30" spans="1:12" ht="12.75">
      <c r="A30">
        <v>709</v>
      </c>
      <c r="B30" s="10">
        <v>41723</v>
      </c>
      <c r="D30">
        <v>32.9</v>
      </c>
      <c r="G30">
        <v>34.4</v>
      </c>
      <c r="H30">
        <v>-4.6</v>
      </c>
      <c r="I30">
        <v>28.7</v>
      </c>
      <c r="J30">
        <v>-11.1</v>
      </c>
      <c r="K30">
        <v>-1.1</v>
      </c>
      <c r="L30">
        <v>85</v>
      </c>
    </row>
    <row r="31" spans="1:12" ht="12.75">
      <c r="A31">
        <v>709</v>
      </c>
      <c r="B31" s="10">
        <v>41724</v>
      </c>
      <c r="D31">
        <v>33.1</v>
      </c>
      <c r="G31">
        <v>34.5</v>
      </c>
      <c r="H31">
        <v>1</v>
      </c>
      <c r="I31">
        <v>20.8</v>
      </c>
      <c r="J31">
        <v>-6.7</v>
      </c>
      <c r="K31">
        <v>1.6</v>
      </c>
      <c r="L31">
        <v>82</v>
      </c>
    </row>
    <row r="32" spans="1:12" ht="12.75">
      <c r="A32">
        <v>709</v>
      </c>
      <c r="B32" s="10">
        <v>41725</v>
      </c>
      <c r="D32">
        <v>33.6</v>
      </c>
      <c r="G32">
        <v>34.5</v>
      </c>
      <c r="H32">
        <v>-2.9</v>
      </c>
      <c r="I32">
        <v>35.4</v>
      </c>
      <c r="J32">
        <v>-9.8</v>
      </c>
      <c r="K32">
        <v>1.6</v>
      </c>
      <c r="L32">
        <v>87</v>
      </c>
    </row>
    <row r="33" spans="1:12" ht="12.75">
      <c r="A33">
        <v>709</v>
      </c>
      <c r="B33" s="10">
        <v>41726</v>
      </c>
      <c r="D33">
        <v>34.4</v>
      </c>
      <c r="G33">
        <v>35.3</v>
      </c>
      <c r="H33">
        <v>-6.1</v>
      </c>
      <c r="I33">
        <v>28.9</v>
      </c>
      <c r="J33">
        <v>-10.4</v>
      </c>
      <c r="K33">
        <v>-3.5</v>
      </c>
      <c r="L33">
        <v>91</v>
      </c>
    </row>
    <row r="34" spans="1:12" ht="12.75">
      <c r="A34">
        <v>709</v>
      </c>
      <c r="B34" s="10">
        <v>41727</v>
      </c>
      <c r="D34">
        <v>34.5</v>
      </c>
      <c r="G34">
        <v>35.5</v>
      </c>
      <c r="H34">
        <v>-6.6</v>
      </c>
      <c r="I34">
        <v>26.1</v>
      </c>
      <c r="J34">
        <v>-13.2</v>
      </c>
      <c r="K34">
        <v>-5.1</v>
      </c>
      <c r="L34">
        <v>89</v>
      </c>
    </row>
    <row r="35" spans="1:12" ht="12.75">
      <c r="A35">
        <v>709</v>
      </c>
      <c r="B35" s="10">
        <v>41728</v>
      </c>
      <c r="D35">
        <v>34.6</v>
      </c>
      <c r="G35">
        <v>35.6</v>
      </c>
      <c r="H35">
        <v>2.9</v>
      </c>
      <c r="I35">
        <v>26.5</v>
      </c>
      <c r="J35">
        <v>-12.7</v>
      </c>
      <c r="K35">
        <v>0.1</v>
      </c>
      <c r="L35">
        <v>87</v>
      </c>
    </row>
    <row r="36" spans="1:12" ht="12.75">
      <c r="A36">
        <v>709</v>
      </c>
      <c r="B36" s="10">
        <v>41729</v>
      </c>
      <c r="D36">
        <v>35.3</v>
      </c>
      <c r="G36">
        <v>36.4</v>
      </c>
      <c r="H36">
        <v>-4.2</v>
      </c>
      <c r="I36">
        <v>27.1</v>
      </c>
      <c r="J36">
        <v>-6</v>
      </c>
      <c r="K36">
        <v>2.3</v>
      </c>
      <c r="L36">
        <v>91</v>
      </c>
    </row>
    <row r="37" spans="1:12" ht="12.75">
      <c r="A37">
        <v>709</v>
      </c>
      <c r="B37" s="10">
        <v>41730</v>
      </c>
      <c r="D37">
        <v>35.8</v>
      </c>
      <c r="G37">
        <v>37</v>
      </c>
      <c r="H37">
        <v>-3.5</v>
      </c>
      <c r="I37">
        <v>17</v>
      </c>
      <c r="J37">
        <v>-6.7</v>
      </c>
      <c r="K37">
        <v>-4.2</v>
      </c>
      <c r="L37">
        <v>91</v>
      </c>
    </row>
    <row r="38" spans="1:12" ht="12.75">
      <c r="A38">
        <v>709</v>
      </c>
      <c r="B38" s="10">
        <v>41731</v>
      </c>
      <c r="D38">
        <v>36.1</v>
      </c>
      <c r="G38">
        <v>37.3</v>
      </c>
      <c r="H38">
        <v>-5.3</v>
      </c>
      <c r="I38">
        <v>-99.9</v>
      </c>
      <c r="J38">
        <v>-6.6</v>
      </c>
      <c r="K38">
        <v>-2.1</v>
      </c>
      <c r="L38">
        <v>92</v>
      </c>
    </row>
    <row r="39" spans="1:12" ht="12.75">
      <c r="A39">
        <v>709</v>
      </c>
      <c r="B39" s="10">
        <v>41732</v>
      </c>
      <c r="D39">
        <v>36.7</v>
      </c>
      <c r="G39">
        <v>37.9</v>
      </c>
      <c r="H39">
        <v>-5.5</v>
      </c>
      <c r="I39">
        <v>10.9</v>
      </c>
      <c r="J39">
        <v>-12</v>
      </c>
      <c r="K39">
        <v>-3.9</v>
      </c>
      <c r="L39">
        <v>96</v>
      </c>
    </row>
    <row r="40" spans="1:12" ht="12.75">
      <c r="A40">
        <v>709</v>
      </c>
      <c r="B40" s="10">
        <v>41733</v>
      </c>
      <c r="D40">
        <v>36.8</v>
      </c>
      <c r="G40">
        <v>38</v>
      </c>
      <c r="H40">
        <v>-8.9</v>
      </c>
      <c r="I40">
        <v>-0.7</v>
      </c>
      <c r="J40">
        <v>-15.2</v>
      </c>
      <c r="K40">
        <v>-5.4</v>
      </c>
      <c r="L40">
        <v>94</v>
      </c>
    </row>
    <row r="41" spans="1:12" ht="12.75">
      <c r="A41">
        <v>709</v>
      </c>
      <c r="B41" s="10">
        <v>41734</v>
      </c>
      <c r="D41">
        <v>36.8</v>
      </c>
      <c r="G41">
        <v>38</v>
      </c>
      <c r="H41">
        <v>-4.7</v>
      </c>
      <c r="I41">
        <v>2.6</v>
      </c>
      <c r="J41">
        <v>-15.8</v>
      </c>
      <c r="K41">
        <v>-3.8</v>
      </c>
      <c r="L41">
        <v>93</v>
      </c>
    </row>
    <row r="42" spans="1:12" ht="12.75">
      <c r="A42">
        <v>709</v>
      </c>
      <c r="B42" s="10">
        <v>41735</v>
      </c>
      <c r="D42">
        <v>37</v>
      </c>
      <c r="G42">
        <v>38.2</v>
      </c>
      <c r="H42">
        <v>-2.6</v>
      </c>
      <c r="I42">
        <v>-99.9</v>
      </c>
      <c r="J42">
        <v>-6.9</v>
      </c>
      <c r="K42">
        <v>-1.4</v>
      </c>
      <c r="L42">
        <v>91</v>
      </c>
    </row>
    <row r="43" spans="1:12" ht="12.75">
      <c r="A43">
        <v>709</v>
      </c>
      <c r="B43" s="10">
        <v>41736</v>
      </c>
      <c r="D43">
        <v>37.8</v>
      </c>
      <c r="G43">
        <v>39</v>
      </c>
      <c r="H43">
        <v>-3.5</v>
      </c>
      <c r="I43">
        <v>-99.9</v>
      </c>
      <c r="J43">
        <v>-4.3</v>
      </c>
      <c r="K43">
        <v>-2.8</v>
      </c>
      <c r="L43">
        <v>96</v>
      </c>
    </row>
    <row r="44" spans="1:12" ht="12.75">
      <c r="A44">
        <v>709</v>
      </c>
      <c r="B44" s="10">
        <v>41737</v>
      </c>
      <c r="D44">
        <v>38</v>
      </c>
      <c r="G44">
        <v>39.3</v>
      </c>
      <c r="H44">
        <v>-1.7</v>
      </c>
      <c r="I44">
        <v>20.6</v>
      </c>
      <c r="J44">
        <v>-12</v>
      </c>
      <c r="K44">
        <v>-1.9</v>
      </c>
      <c r="L44">
        <v>96</v>
      </c>
    </row>
    <row r="45" spans="1:12" ht="12.75">
      <c r="A45">
        <v>709</v>
      </c>
      <c r="B45" s="10">
        <v>41738</v>
      </c>
      <c r="D45">
        <v>38.3</v>
      </c>
      <c r="G45">
        <v>39.6</v>
      </c>
      <c r="H45">
        <v>1.3</v>
      </c>
      <c r="I45">
        <v>13</v>
      </c>
      <c r="J45">
        <v>-9.9</v>
      </c>
      <c r="K45">
        <v>2</v>
      </c>
      <c r="L45">
        <v>93</v>
      </c>
    </row>
    <row r="46" spans="1:12" ht="12.75">
      <c r="A46">
        <v>709</v>
      </c>
      <c r="B46" s="10">
        <v>41739</v>
      </c>
      <c r="D46">
        <v>38.1</v>
      </c>
      <c r="G46">
        <v>39.6</v>
      </c>
      <c r="H46">
        <v>2.5</v>
      </c>
      <c r="I46">
        <v>-99.9</v>
      </c>
      <c r="J46">
        <v>0.5</v>
      </c>
      <c r="K46">
        <v>6.7</v>
      </c>
      <c r="L46">
        <v>90</v>
      </c>
    </row>
    <row r="47" spans="1:12" ht="12.75">
      <c r="A47">
        <v>709</v>
      </c>
      <c r="B47" s="10">
        <v>41740</v>
      </c>
      <c r="D47">
        <v>37.8</v>
      </c>
      <c r="G47">
        <v>39.6</v>
      </c>
      <c r="H47">
        <v>0.2</v>
      </c>
      <c r="I47">
        <v>11.2</v>
      </c>
      <c r="J47">
        <v>-6.4</v>
      </c>
      <c r="K47">
        <v>5</v>
      </c>
      <c r="L47">
        <v>87</v>
      </c>
    </row>
    <row r="48" spans="1:12" ht="12.75">
      <c r="A48">
        <v>709</v>
      </c>
      <c r="B48" s="10">
        <v>41741</v>
      </c>
      <c r="D48">
        <v>37.8</v>
      </c>
      <c r="G48">
        <v>39.6</v>
      </c>
      <c r="H48">
        <v>4.9</v>
      </c>
      <c r="I48">
        <v>29.4</v>
      </c>
      <c r="J48">
        <v>-7.2</v>
      </c>
      <c r="K48">
        <v>6.2</v>
      </c>
      <c r="L48">
        <v>84</v>
      </c>
    </row>
    <row r="49" spans="1:12" ht="12.75">
      <c r="A49">
        <v>709</v>
      </c>
      <c r="B49" s="10">
        <v>41742</v>
      </c>
      <c r="D49">
        <v>37.8</v>
      </c>
      <c r="G49">
        <v>39.6</v>
      </c>
      <c r="H49">
        <v>0.5</v>
      </c>
      <c r="I49">
        <v>22.7</v>
      </c>
      <c r="J49">
        <v>-2.8</v>
      </c>
      <c r="K49">
        <v>5.9</v>
      </c>
      <c r="L49">
        <v>84</v>
      </c>
    </row>
    <row r="50" spans="1:12" ht="12.75">
      <c r="A50">
        <v>709</v>
      </c>
      <c r="B50" s="10">
        <v>41743</v>
      </c>
      <c r="D50">
        <v>38.5</v>
      </c>
      <c r="G50">
        <v>40.3</v>
      </c>
      <c r="H50">
        <v>-13.7</v>
      </c>
      <c r="I50">
        <v>1.8</v>
      </c>
      <c r="J50">
        <v>-13.7</v>
      </c>
      <c r="K50">
        <v>-4.5</v>
      </c>
      <c r="L50">
        <v>94</v>
      </c>
    </row>
    <row r="51" spans="1:12" ht="12.75">
      <c r="A51">
        <v>709</v>
      </c>
      <c r="B51" s="10">
        <v>41744</v>
      </c>
      <c r="D51">
        <v>38.5</v>
      </c>
      <c r="G51">
        <v>40.3</v>
      </c>
      <c r="H51">
        <v>-8.1</v>
      </c>
      <c r="I51">
        <v>-1.4</v>
      </c>
      <c r="J51">
        <v>-18.6</v>
      </c>
      <c r="K51">
        <v>-8.7</v>
      </c>
      <c r="L51">
        <v>91</v>
      </c>
    </row>
    <row r="52" spans="1:12" ht="12.75">
      <c r="A52">
        <v>709</v>
      </c>
      <c r="B52" s="10">
        <v>41745</v>
      </c>
      <c r="D52">
        <v>38.6</v>
      </c>
      <c r="G52">
        <v>40.3</v>
      </c>
      <c r="H52">
        <v>-1.2</v>
      </c>
      <c r="I52">
        <v>6.7</v>
      </c>
      <c r="J52">
        <v>-8.1</v>
      </c>
      <c r="K52">
        <v>-0.3</v>
      </c>
      <c r="L52">
        <v>86</v>
      </c>
    </row>
    <row r="53" spans="1:12" ht="12.75">
      <c r="A53">
        <v>709</v>
      </c>
      <c r="B53" s="10">
        <v>41746</v>
      </c>
      <c r="D53">
        <v>38.6</v>
      </c>
      <c r="G53">
        <v>40.3</v>
      </c>
      <c r="H53">
        <v>-3.8</v>
      </c>
      <c r="I53">
        <v>3.9</v>
      </c>
      <c r="J53">
        <v>-5.4</v>
      </c>
      <c r="K53">
        <v>-1.1</v>
      </c>
      <c r="L53">
        <v>86</v>
      </c>
    </row>
    <row r="54" spans="1:12" ht="12.75">
      <c r="A54">
        <v>709</v>
      </c>
      <c r="B54" s="10">
        <v>41747</v>
      </c>
      <c r="D54">
        <v>38.6</v>
      </c>
      <c r="G54">
        <v>40.3</v>
      </c>
      <c r="H54">
        <v>1.1</v>
      </c>
      <c r="I54">
        <v>9.5</v>
      </c>
      <c r="J54">
        <v>-5.9</v>
      </c>
      <c r="K54">
        <v>2</v>
      </c>
      <c r="L54">
        <v>84</v>
      </c>
    </row>
    <row r="55" spans="1:12" s="43" customFormat="1" ht="12.75">
      <c r="A55" s="43">
        <v>709</v>
      </c>
      <c r="B55" s="44">
        <v>41748</v>
      </c>
      <c r="D55" s="43">
        <v>38.6</v>
      </c>
      <c r="G55" s="43">
        <v>40.4</v>
      </c>
      <c r="H55" s="43">
        <v>5</v>
      </c>
      <c r="I55" s="43">
        <v>14.5</v>
      </c>
      <c r="J55" s="43">
        <v>-0.7</v>
      </c>
      <c r="K55" s="43">
        <v>7.4</v>
      </c>
      <c r="L55" s="43">
        <v>83</v>
      </c>
    </row>
    <row r="56" spans="1:12" ht="12.75">
      <c r="A56">
        <v>709</v>
      </c>
      <c r="B56" s="10">
        <v>41749</v>
      </c>
      <c r="D56">
        <v>38.2</v>
      </c>
      <c r="E56">
        <f>+D55-D56</f>
        <v>0.3999999999999986</v>
      </c>
      <c r="G56">
        <v>40.5</v>
      </c>
      <c r="H56">
        <v>-0.4</v>
      </c>
      <c r="I56">
        <v>25.5</v>
      </c>
      <c r="J56">
        <v>-0.4</v>
      </c>
      <c r="K56">
        <v>5.1</v>
      </c>
      <c r="L56">
        <v>81</v>
      </c>
    </row>
    <row r="57" spans="1:12" ht="12.75">
      <c r="A57">
        <v>709</v>
      </c>
      <c r="B57" s="10">
        <v>41750</v>
      </c>
      <c r="D57">
        <v>37.9</v>
      </c>
      <c r="E57">
        <f aca="true" t="shared" si="0" ref="E57:E105">+D56-D57</f>
        <v>0.30000000000000426</v>
      </c>
      <c r="G57">
        <v>40.5</v>
      </c>
      <c r="H57">
        <v>0.3</v>
      </c>
      <c r="I57">
        <v>21.6</v>
      </c>
      <c r="J57">
        <v>-5.1</v>
      </c>
      <c r="K57">
        <v>3.8</v>
      </c>
      <c r="L57">
        <v>80</v>
      </c>
    </row>
    <row r="58" spans="1:12" ht="12.75">
      <c r="A58">
        <v>709</v>
      </c>
      <c r="B58" s="10">
        <v>41751</v>
      </c>
      <c r="D58">
        <v>37.4</v>
      </c>
      <c r="E58">
        <f t="shared" si="0"/>
        <v>0.5</v>
      </c>
      <c r="G58">
        <v>40.5</v>
      </c>
      <c r="H58">
        <v>5.1</v>
      </c>
      <c r="I58">
        <v>-99.9</v>
      </c>
      <c r="J58">
        <v>-8</v>
      </c>
      <c r="K58">
        <v>5.9</v>
      </c>
      <c r="L58">
        <v>78</v>
      </c>
    </row>
    <row r="59" spans="1:12" ht="12.75">
      <c r="A59">
        <v>709</v>
      </c>
      <c r="B59" s="10">
        <v>41752</v>
      </c>
      <c r="D59">
        <v>36.7</v>
      </c>
      <c r="E59">
        <f t="shared" si="0"/>
        <v>0.6999999999999957</v>
      </c>
      <c r="G59">
        <v>40.5</v>
      </c>
      <c r="H59">
        <v>5.5</v>
      </c>
      <c r="I59">
        <v>28.8</v>
      </c>
      <c r="J59">
        <v>-1.6</v>
      </c>
      <c r="K59">
        <v>8.5</v>
      </c>
      <c r="L59">
        <v>76</v>
      </c>
    </row>
    <row r="60" spans="1:12" ht="12.75">
      <c r="A60">
        <v>709</v>
      </c>
      <c r="B60" s="10">
        <v>41753</v>
      </c>
      <c r="D60">
        <v>36.9</v>
      </c>
      <c r="E60">
        <f t="shared" si="0"/>
        <v>-0.19999999999999574</v>
      </c>
      <c r="F60">
        <f>+AVERAGE(E56:E60)</f>
        <v>0.3400000000000006</v>
      </c>
      <c r="G60">
        <v>41</v>
      </c>
      <c r="H60">
        <v>-5.9</v>
      </c>
      <c r="I60">
        <v>5.8</v>
      </c>
      <c r="J60">
        <v>-5.9</v>
      </c>
      <c r="K60">
        <v>-0.8</v>
      </c>
      <c r="L60">
        <v>78</v>
      </c>
    </row>
    <row r="61" spans="1:12" ht="12.75">
      <c r="A61">
        <v>709</v>
      </c>
      <c r="B61" s="10">
        <v>41754</v>
      </c>
      <c r="D61">
        <v>36.9</v>
      </c>
      <c r="E61">
        <f t="shared" si="0"/>
        <v>0</v>
      </c>
      <c r="F61">
        <f aca="true" t="shared" si="1" ref="F61:F105">+AVERAGE(E57:E61)</f>
        <v>0.26000000000000084</v>
      </c>
      <c r="G61">
        <v>41</v>
      </c>
      <c r="H61">
        <v>0.3</v>
      </c>
      <c r="I61">
        <v>27.9</v>
      </c>
      <c r="J61">
        <v>-6.7</v>
      </c>
      <c r="K61">
        <v>1</v>
      </c>
      <c r="L61">
        <v>77</v>
      </c>
    </row>
    <row r="62" spans="1:12" ht="12.75">
      <c r="A62">
        <v>709</v>
      </c>
      <c r="B62" s="10">
        <v>41755</v>
      </c>
      <c r="D62">
        <v>36.4</v>
      </c>
      <c r="E62">
        <f t="shared" si="0"/>
        <v>0.5</v>
      </c>
      <c r="F62">
        <f t="shared" si="1"/>
        <v>0.3</v>
      </c>
      <c r="G62">
        <v>41</v>
      </c>
      <c r="H62">
        <v>6.2</v>
      </c>
      <c r="I62">
        <v>32.8</v>
      </c>
      <c r="J62">
        <v>-0.5</v>
      </c>
      <c r="K62">
        <v>7.2</v>
      </c>
      <c r="L62">
        <v>75</v>
      </c>
    </row>
    <row r="63" spans="1:12" ht="12.75">
      <c r="A63">
        <v>709</v>
      </c>
      <c r="B63" s="10">
        <v>41756</v>
      </c>
      <c r="D63">
        <v>36.3</v>
      </c>
      <c r="E63">
        <f t="shared" si="0"/>
        <v>0.10000000000000142</v>
      </c>
      <c r="F63">
        <f t="shared" si="1"/>
        <v>0.22000000000000028</v>
      </c>
      <c r="G63">
        <v>41.4</v>
      </c>
      <c r="H63">
        <v>-1.6</v>
      </c>
      <c r="I63">
        <v>-99.9</v>
      </c>
      <c r="J63">
        <v>-5.1</v>
      </c>
      <c r="K63">
        <v>4.6</v>
      </c>
      <c r="L63">
        <v>78</v>
      </c>
    </row>
    <row r="64" spans="1:12" ht="12.75">
      <c r="A64">
        <v>709</v>
      </c>
      <c r="B64" s="10">
        <v>41757</v>
      </c>
      <c r="D64">
        <v>36.6</v>
      </c>
      <c r="E64">
        <f t="shared" si="0"/>
        <v>-0.30000000000000426</v>
      </c>
      <c r="F64">
        <f t="shared" si="1"/>
        <v>0.020000000000000285</v>
      </c>
      <c r="G64">
        <v>42</v>
      </c>
      <c r="H64">
        <v>-4.5</v>
      </c>
      <c r="I64">
        <v>0.4</v>
      </c>
      <c r="J64">
        <v>-10.8</v>
      </c>
      <c r="K64">
        <v>-3</v>
      </c>
      <c r="L64">
        <v>80</v>
      </c>
    </row>
    <row r="65" spans="1:12" ht="12.75">
      <c r="A65">
        <v>709</v>
      </c>
      <c r="B65" s="10">
        <v>41758</v>
      </c>
      <c r="D65">
        <v>36.8</v>
      </c>
      <c r="E65">
        <f t="shared" si="0"/>
        <v>-0.19999999999999574</v>
      </c>
      <c r="F65">
        <f t="shared" si="1"/>
        <v>0.020000000000000285</v>
      </c>
      <c r="G65">
        <v>42</v>
      </c>
      <c r="H65">
        <v>-5.2</v>
      </c>
      <c r="I65">
        <v>0.6</v>
      </c>
      <c r="J65">
        <v>-5.8</v>
      </c>
      <c r="K65">
        <v>-4.2</v>
      </c>
      <c r="L65">
        <v>80</v>
      </c>
    </row>
    <row r="66" spans="1:12" ht="12.75">
      <c r="A66">
        <v>709</v>
      </c>
      <c r="B66" s="10">
        <v>41759</v>
      </c>
      <c r="D66">
        <v>37.4</v>
      </c>
      <c r="E66">
        <f t="shared" si="0"/>
        <v>-0.6000000000000014</v>
      </c>
      <c r="F66">
        <f t="shared" si="1"/>
        <v>-0.1</v>
      </c>
      <c r="G66">
        <v>42.7</v>
      </c>
      <c r="H66">
        <v>-4.9</v>
      </c>
      <c r="I66">
        <v>1.9</v>
      </c>
      <c r="J66">
        <v>-7.2</v>
      </c>
      <c r="K66">
        <v>-3.9</v>
      </c>
      <c r="L66">
        <v>83</v>
      </c>
    </row>
    <row r="67" spans="1:12" ht="12.75">
      <c r="A67">
        <v>709</v>
      </c>
      <c r="B67" s="10">
        <v>41760</v>
      </c>
      <c r="D67">
        <v>37.4</v>
      </c>
      <c r="E67">
        <f t="shared" si="0"/>
        <v>0</v>
      </c>
      <c r="F67">
        <f t="shared" si="1"/>
        <v>-0.2</v>
      </c>
      <c r="G67">
        <v>42.8</v>
      </c>
      <c r="H67">
        <v>-7.5</v>
      </c>
      <c r="I67">
        <v>2.4</v>
      </c>
      <c r="J67">
        <v>-7.7</v>
      </c>
      <c r="K67">
        <v>-3.2</v>
      </c>
      <c r="L67">
        <v>82</v>
      </c>
    </row>
    <row r="68" spans="1:12" ht="12.75">
      <c r="A68">
        <v>709</v>
      </c>
      <c r="B68" s="10">
        <v>41761</v>
      </c>
      <c r="D68">
        <v>37.4</v>
      </c>
      <c r="E68">
        <f t="shared" si="0"/>
        <v>0</v>
      </c>
      <c r="F68">
        <f t="shared" si="1"/>
        <v>-0.22000000000000028</v>
      </c>
      <c r="G68">
        <v>42.8</v>
      </c>
      <c r="H68">
        <v>0.5</v>
      </c>
      <c r="I68">
        <v>40.8</v>
      </c>
      <c r="J68">
        <v>-9.2</v>
      </c>
      <c r="K68">
        <v>0.3</v>
      </c>
      <c r="L68">
        <v>78</v>
      </c>
    </row>
    <row r="69" spans="1:12" ht="12.75">
      <c r="A69">
        <v>709</v>
      </c>
      <c r="B69" s="10">
        <v>41762</v>
      </c>
      <c r="D69">
        <v>37.1</v>
      </c>
      <c r="E69">
        <f t="shared" si="0"/>
        <v>0.29999999999999716</v>
      </c>
      <c r="F69">
        <f t="shared" si="1"/>
        <v>-0.1</v>
      </c>
      <c r="G69">
        <v>42.8</v>
      </c>
      <c r="H69">
        <v>3.2</v>
      </c>
      <c r="I69">
        <v>36.4</v>
      </c>
      <c r="J69">
        <v>-0.6</v>
      </c>
      <c r="K69">
        <v>6</v>
      </c>
      <c r="L69">
        <v>76</v>
      </c>
    </row>
    <row r="70" spans="1:12" ht="12.75">
      <c r="A70">
        <v>709</v>
      </c>
      <c r="B70" s="10">
        <v>41763</v>
      </c>
      <c r="D70">
        <v>36.3</v>
      </c>
      <c r="E70">
        <f t="shared" si="0"/>
        <v>0.8000000000000043</v>
      </c>
      <c r="F70">
        <f t="shared" si="1"/>
        <v>0.1</v>
      </c>
      <c r="G70">
        <v>42.8</v>
      </c>
      <c r="H70">
        <v>10.4</v>
      </c>
      <c r="I70">
        <v>34.9</v>
      </c>
      <c r="J70">
        <v>0.3</v>
      </c>
      <c r="K70">
        <v>9.8</v>
      </c>
      <c r="L70">
        <v>73</v>
      </c>
    </row>
    <row r="71" spans="1:12" ht="12.75">
      <c r="A71">
        <v>709</v>
      </c>
      <c r="B71" s="10">
        <v>41764</v>
      </c>
      <c r="D71">
        <v>34.8</v>
      </c>
      <c r="E71">
        <f t="shared" si="0"/>
        <v>1.5</v>
      </c>
      <c r="F71">
        <f t="shared" si="1"/>
        <v>0.5200000000000002</v>
      </c>
      <c r="G71">
        <v>42.8</v>
      </c>
      <c r="H71">
        <v>7.2</v>
      </c>
      <c r="I71">
        <v>-99.9</v>
      </c>
      <c r="J71">
        <v>1.2</v>
      </c>
      <c r="K71">
        <v>11.4</v>
      </c>
      <c r="L71">
        <v>71</v>
      </c>
    </row>
    <row r="72" spans="1:12" ht="12.75">
      <c r="A72">
        <v>709</v>
      </c>
      <c r="B72" s="10">
        <v>41765</v>
      </c>
      <c r="D72">
        <v>34</v>
      </c>
      <c r="E72">
        <f t="shared" si="0"/>
        <v>0.7999999999999972</v>
      </c>
      <c r="F72">
        <f t="shared" si="1"/>
        <v>0.6799999999999997</v>
      </c>
      <c r="G72">
        <v>42.8</v>
      </c>
      <c r="H72">
        <v>8.7</v>
      </c>
      <c r="I72">
        <v>-99.9</v>
      </c>
      <c r="J72">
        <v>-0.5</v>
      </c>
      <c r="K72">
        <v>9.9</v>
      </c>
      <c r="L72">
        <v>69</v>
      </c>
    </row>
    <row r="73" spans="1:12" ht="12.75">
      <c r="A73">
        <v>709</v>
      </c>
      <c r="B73" s="10">
        <v>41766</v>
      </c>
      <c r="D73">
        <v>33.2</v>
      </c>
      <c r="E73">
        <f t="shared" si="0"/>
        <v>0.7999999999999972</v>
      </c>
      <c r="F73">
        <f t="shared" si="1"/>
        <v>0.8399999999999992</v>
      </c>
      <c r="G73">
        <v>42.8</v>
      </c>
      <c r="H73">
        <v>3.4</v>
      </c>
      <c r="I73">
        <v>-99.9</v>
      </c>
      <c r="J73">
        <v>-8.3</v>
      </c>
      <c r="K73">
        <v>6.9</v>
      </c>
      <c r="L73">
        <v>67</v>
      </c>
    </row>
    <row r="74" spans="1:12" ht="12.75">
      <c r="A74">
        <v>709</v>
      </c>
      <c r="B74" s="10">
        <v>41767</v>
      </c>
      <c r="D74">
        <v>32.4</v>
      </c>
      <c r="E74">
        <f t="shared" si="0"/>
        <v>0.8000000000000043</v>
      </c>
      <c r="F74">
        <f t="shared" si="1"/>
        <v>0.9400000000000006</v>
      </c>
      <c r="G74">
        <v>42.8</v>
      </c>
      <c r="H74">
        <v>-0.8</v>
      </c>
      <c r="I74">
        <v>-99.9</v>
      </c>
      <c r="J74">
        <v>-21.7</v>
      </c>
      <c r="K74">
        <v>1.2</v>
      </c>
      <c r="L74">
        <v>66</v>
      </c>
    </row>
    <row r="75" spans="1:12" ht="12.75">
      <c r="A75">
        <v>709</v>
      </c>
      <c r="B75" s="10">
        <v>41768</v>
      </c>
      <c r="D75">
        <v>32.5</v>
      </c>
      <c r="E75">
        <f t="shared" si="0"/>
        <v>-0.10000000000000142</v>
      </c>
      <c r="F75">
        <f t="shared" si="1"/>
        <v>0.7599999999999995</v>
      </c>
      <c r="G75">
        <v>43</v>
      </c>
      <c r="H75">
        <v>-0.7</v>
      </c>
      <c r="I75">
        <v>31.6</v>
      </c>
      <c r="J75">
        <v>-14.9</v>
      </c>
      <c r="K75">
        <v>-2.9</v>
      </c>
      <c r="L75">
        <v>66</v>
      </c>
    </row>
    <row r="76" spans="1:12" ht="12.75">
      <c r="A76">
        <v>709</v>
      </c>
      <c r="B76" s="10">
        <v>41769</v>
      </c>
      <c r="D76">
        <v>32.9</v>
      </c>
      <c r="E76">
        <f t="shared" si="0"/>
        <v>-0.3999999999999986</v>
      </c>
      <c r="F76">
        <f t="shared" si="1"/>
        <v>0.3799999999999997</v>
      </c>
      <c r="G76">
        <v>43.1</v>
      </c>
      <c r="H76">
        <v>0.1</v>
      </c>
      <c r="I76">
        <v>37.7</v>
      </c>
      <c r="J76">
        <v>-9.4</v>
      </c>
      <c r="K76">
        <v>0.9</v>
      </c>
      <c r="L76">
        <v>67</v>
      </c>
    </row>
    <row r="77" spans="1:12" ht="12.75">
      <c r="A77">
        <v>709</v>
      </c>
      <c r="B77" s="10">
        <v>41770</v>
      </c>
      <c r="D77">
        <v>33.3</v>
      </c>
      <c r="E77">
        <f t="shared" si="0"/>
        <v>-0.3999999999999986</v>
      </c>
      <c r="F77">
        <f t="shared" si="1"/>
        <v>0.14000000000000057</v>
      </c>
      <c r="G77">
        <v>43.5</v>
      </c>
      <c r="H77">
        <v>-1.1</v>
      </c>
      <c r="I77">
        <v>4.3</v>
      </c>
      <c r="J77">
        <v>-11</v>
      </c>
      <c r="K77">
        <v>1.3</v>
      </c>
      <c r="L77">
        <v>72</v>
      </c>
    </row>
    <row r="78" spans="1:12" ht="12.75">
      <c r="A78">
        <v>709</v>
      </c>
      <c r="B78" s="10">
        <v>41771</v>
      </c>
      <c r="D78">
        <v>33.8</v>
      </c>
      <c r="E78">
        <f t="shared" si="0"/>
        <v>-0.5</v>
      </c>
      <c r="F78">
        <f t="shared" si="1"/>
        <v>-0.11999999999999886</v>
      </c>
      <c r="G78">
        <v>44.4</v>
      </c>
      <c r="H78">
        <v>-5.7</v>
      </c>
      <c r="I78">
        <v>25.6</v>
      </c>
      <c r="J78">
        <v>-10</v>
      </c>
      <c r="K78">
        <v>-3.1</v>
      </c>
      <c r="L78">
        <v>74</v>
      </c>
    </row>
    <row r="79" spans="1:12" ht="12.75">
      <c r="A79">
        <v>709</v>
      </c>
      <c r="B79" s="10">
        <v>41772</v>
      </c>
      <c r="D79">
        <v>34</v>
      </c>
      <c r="E79">
        <f t="shared" si="0"/>
        <v>-0.20000000000000284</v>
      </c>
      <c r="F79">
        <f t="shared" si="1"/>
        <v>-0.3200000000000003</v>
      </c>
      <c r="G79">
        <v>44.5</v>
      </c>
      <c r="H79">
        <v>-7.5</v>
      </c>
      <c r="I79">
        <v>1.7</v>
      </c>
      <c r="J79">
        <v>-18.6</v>
      </c>
      <c r="K79">
        <v>-5.1</v>
      </c>
      <c r="L79">
        <v>70</v>
      </c>
    </row>
    <row r="80" spans="1:12" ht="12.75">
      <c r="A80">
        <v>709</v>
      </c>
      <c r="B80" s="10">
        <v>41773</v>
      </c>
      <c r="D80">
        <v>34</v>
      </c>
      <c r="E80">
        <f t="shared" si="0"/>
        <v>0</v>
      </c>
      <c r="F80">
        <f t="shared" si="1"/>
        <v>-0.3</v>
      </c>
      <c r="G80">
        <v>44.5</v>
      </c>
      <c r="H80">
        <v>-6.5</v>
      </c>
      <c r="I80">
        <v>23.1</v>
      </c>
      <c r="J80">
        <v>-17.2</v>
      </c>
      <c r="K80">
        <v>-8</v>
      </c>
      <c r="L80">
        <v>69</v>
      </c>
    </row>
    <row r="81" spans="1:12" ht="12.75">
      <c r="A81">
        <v>709</v>
      </c>
      <c r="B81" s="10">
        <v>41774</v>
      </c>
      <c r="D81">
        <v>34</v>
      </c>
      <c r="E81">
        <f t="shared" si="0"/>
        <v>0</v>
      </c>
      <c r="F81">
        <f t="shared" si="1"/>
        <v>-0.22000000000000028</v>
      </c>
      <c r="G81">
        <v>44.5</v>
      </c>
      <c r="H81">
        <v>-0.4</v>
      </c>
      <c r="I81">
        <v>4.4</v>
      </c>
      <c r="J81">
        <v>-21.3</v>
      </c>
      <c r="K81">
        <v>-6.7</v>
      </c>
      <c r="L81">
        <v>68</v>
      </c>
    </row>
    <row r="82" spans="1:12" ht="12.75">
      <c r="A82">
        <v>709</v>
      </c>
      <c r="B82" s="10">
        <v>41775</v>
      </c>
      <c r="D82">
        <v>33.7</v>
      </c>
      <c r="E82">
        <f t="shared" si="0"/>
        <v>0.29999999999999716</v>
      </c>
      <c r="F82">
        <f t="shared" si="1"/>
        <v>-0.08000000000000114</v>
      </c>
      <c r="G82">
        <v>44.5</v>
      </c>
      <c r="H82">
        <v>3.7</v>
      </c>
      <c r="I82">
        <v>33.7</v>
      </c>
      <c r="J82">
        <v>-99.9</v>
      </c>
      <c r="K82">
        <v>2.7</v>
      </c>
      <c r="L82">
        <v>68</v>
      </c>
    </row>
    <row r="83" spans="1:12" ht="12.75">
      <c r="A83">
        <v>709</v>
      </c>
      <c r="B83" s="10">
        <v>41776</v>
      </c>
      <c r="D83">
        <v>33.3</v>
      </c>
      <c r="E83">
        <f t="shared" si="0"/>
        <v>0.4000000000000057</v>
      </c>
      <c r="F83">
        <f t="shared" si="1"/>
        <v>0.1</v>
      </c>
      <c r="G83">
        <v>44.5</v>
      </c>
      <c r="H83">
        <v>2.1</v>
      </c>
      <c r="I83">
        <v>-99.9</v>
      </c>
      <c r="J83">
        <v>-12.6</v>
      </c>
      <c r="K83">
        <v>5</v>
      </c>
      <c r="L83">
        <v>67</v>
      </c>
    </row>
    <row r="84" spans="1:12" ht="12.75">
      <c r="A84">
        <v>709</v>
      </c>
      <c r="B84" s="10">
        <v>41777</v>
      </c>
      <c r="D84">
        <v>32.2</v>
      </c>
      <c r="E84">
        <f t="shared" si="0"/>
        <v>1.0999999999999943</v>
      </c>
      <c r="F84">
        <f t="shared" si="1"/>
        <v>0.35999999999999943</v>
      </c>
      <c r="G84">
        <v>44.6</v>
      </c>
      <c r="H84">
        <v>4.9</v>
      </c>
      <c r="I84">
        <v>-99.9</v>
      </c>
      <c r="J84">
        <v>-9.6</v>
      </c>
      <c r="K84">
        <v>6</v>
      </c>
      <c r="L84">
        <v>63</v>
      </c>
    </row>
    <row r="85" spans="1:12" ht="12.75">
      <c r="A85">
        <v>709</v>
      </c>
      <c r="B85" s="10">
        <v>41778</v>
      </c>
      <c r="D85">
        <v>30.4</v>
      </c>
      <c r="E85">
        <f t="shared" si="0"/>
        <v>1.8000000000000043</v>
      </c>
      <c r="F85">
        <f t="shared" si="1"/>
        <v>0.7200000000000003</v>
      </c>
      <c r="G85">
        <v>44.6</v>
      </c>
      <c r="H85">
        <v>10.1</v>
      </c>
      <c r="I85">
        <v>-99.9</v>
      </c>
      <c r="J85">
        <v>-18</v>
      </c>
      <c r="K85">
        <v>10.4</v>
      </c>
      <c r="L85">
        <v>59</v>
      </c>
    </row>
    <row r="86" spans="1:12" ht="12.75">
      <c r="A86">
        <v>709</v>
      </c>
      <c r="B86" s="10">
        <v>41779</v>
      </c>
      <c r="D86">
        <v>28.7</v>
      </c>
      <c r="E86">
        <f t="shared" si="0"/>
        <v>1.6999999999999993</v>
      </c>
      <c r="F86">
        <f t="shared" si="1"/>
        <v>1.06</v>
      </c>
      <c r="G86">
        <v>44.7</v>
      </c>
      <c r="H86">
        <v>3.5</v>
      </c>
      <c r="I86">
        <v>-99.9</v>
      </c>
      <c r="J86">
        <v>-4.2</v>
      </c>
      <c r="K86">
        <v>9.9</v>
      </c>
      <c r="L86">
        <v>56</v>
      </c>
    </row>
    <row r="87" spans="1:12" ht="12.75">
      <c r="A87">
        <v>709</v>
      </c>
      <c r="B87" s="10">
        <v>41780</v>
      </c>
      <c r="D87">
        <v>26.8</v>
      </c>
      <c r="E87">
        <f t="shared" si="0"/>
        <v>1.8999999999999986</v>
      </c>
      <c r="F87">
        <f t="shared" si="1"/>
        <v>1.3800000000000003</v>
      </c>
      <c r="G87">
        <v>44.7</v>
      </c>
      <c r="H87">
        <v>6.2</v>
      </c>
      <c r="I87">
        <v>30</v>
      </c>
      <c r="J87">
        <v>-11</v>
      </c>
      <c r="K87">
        <v>7.2</v>
      </c>
      <c r="L87">
        <v>53</v>
      </c>
    </row>
    <row r="88" spans="1:12" ht="12.75">
      <c r="A88">
        <v>709</v>
      </c>
      <c r="B88" s="10">
        <v>41781</v>
      </c>
      <c r="D88">
        <v>25.7</v>
      </c>
      <c r="E88">
        <f t="shared" si="0"/>
        <v>1.1000000000000014</v>
      </c>
      <c r="F88">
        <f t="shared" si="1"/>
        <v>1.5199999999999996</v>
      </c>
      <c r="G88">
        <v>44.7</v>
      </c>
      <c r="H88">
        <v>5.5</v>
      </c>
      <c r="I88">
        <v>-99.9</v>
      </c>
      <c r="J88">
        <v>-5</v>
      </c>
      <c r="K88">
        <v>8.2</v>
      </c>
      <c r="L88">
        <v>51</v>
      </c>
    </row>
    <row r="89" spans="1:12" ht="12.75">
      <c r="A89">
        <v>709</v>
      </c>
      <c r="B89" s="10">
        <v>41782</v>
      </c>
      <c r="D89">
        <v>24.6</v>
      </c>
      <c r="E89">
        <f t="shared" si="0"/>
        <v>1.0999999999999979</v>
      </c>
      <c r="F89">
        <f t="shared" si="1"/>
        <v>1.5200000000000002</v>
      </c>
      <c r="G89">
        <v>44.7</v>
      </c>
      <c r="H89">
        <v>5</v>
      </c>
      <c r="I89">
        <v>15.4</v>
      </c>
      <c r="J89">
        <v>3.5</v>
      </c>
      <c r="K89">
        <v>8.7</v>
      </c>
      <c r="L89">
        <v>49</v>
      </c>
    </row>
    <row r="90" spans="1:12" ht="12.75">
      <c r="A90">
        <v>709</v>
      </c>
      <c r="B90" s="10">
        <v>41783</v>
      </c>
      <c r="D90">
        <v>24</v>
      </c>
      <c r="E90">
        <f t="shared" si="0"/>
        <v>0.6000000000000014</v>
      </c>
      <c r="F90">
        <f t="shared" si="1"/>
        <v>1.2799999999999998</v>
      </c>
      <c r="G90">
        <v>44.9</v>
      </c>
      <c r="H90">
        <v>3.9</v>
      </c>
      <c r="I90">
        <v>-99.9</v>
      </c>
      <c r="J90">
        <v>-1.3</v>
      </c>
      <c r="K90">
        <v>7.8</v>
      </c>
      <c r="L90">
        <v>47</v>
      </c>
    </row>
    <row r="91" spans="1:12" ht="12.75">
      <c r="A91">
        <v>709</v>
      </c>
      <c r="B91" s="10">
        <v>41784</v>
      </c>
      <c r="D91">
        <v>23.2</v>
      </c>
      <c r="E91">
        <f t="shared" si="0"/>
        <v>0.8000000000000007</v>
      </c>
      <c r="F91">
        <f t="shared" si="1"/>
        <v>1.1</v>
      </c>
      <c r="G91">
        <v>45.1</v>
      </c>
      <c r="H91">
        <v>2.3</v>
      </c>
      <c r="I91">
        <v>-99.9</v>
      </c>
      <c r="J91">
        <v>-6.1</v>
      </c>
      <c r="K91">
        <v>5.6</v>
      </c>
      <c r="L91">
        <v>46</v>
      </c>
    </row>
    <row r="92" spans="1:12" ht="12.75">
      <c r="A92">
        <v>709</v>
      </c>
      <c r="B92" s="10">
        <v>41785</v>
      </c>
      <c r="D92">
        <v>22.5</v>
      </c>
      <c r="E92">
        <f t="shared" si="0"/>
        <v>0.6999999999999993</v>
      </c>
      <c r="F92">
        <f t="shared" si="1"/>
        <v>0.8600000000000001</v>
      </c>
      <c r="G92">
        <v>45.4</v>
      </c>
      <c r="H92">
        <v>1.5</v>
      </c>
      <c r="I92">
        <v>36.5</v>
      </c>
      <c r="J92">
        <v>-10.9</v>
      </c>
      <c r="K92">
        <v>4.3</v>
      </c>
      <c r="L92">
        <v>44</v>
      </c>
    </row>
    <row r="93" spans="1:12" ht="12.75">
      <c r="A93">
        <v>709</v>
      </c>
      <c r="B93" s="10">
        <v>41786</v>
      </c>
      <c r="D93">
        <v>20.7</v>
      </c>
      <c r="E93">
        <f t="shared" si="0"/>
        <v>1.8000000000000007</v>
      </c>
      <c r="F93">
        <f t="shared" si="1"/>
        <v>1</v>
      </c>
      <c r="G93">
        <v>45.5</v>
      </c>
      <c r="H93">
        <v>6.8</v>
      </c>
      <c r="I93">
        <v>-99.9</v>
      </c>
      <c r="J93">
        <v>-7.7</v>
      </c>
      <c r="K93">
        <v>7.5</v>
      </c>
      <c r="L93">
        <v>41</v>
      </c>
    </row>
    <row r="94" spans="1:12" ht="12.75">
      <c r="A94">
        <v>709</v>
      </c>
      <c r="B94" s="10">
        <v>41787</v>
      </c>
      <c r="D94">
        <v>18.6</v>
      </c>
      <c r="E94">
        <f t="shared" si="0"/>
        <v>2.099999999999998</v>
      </c>
      <c r="F94">
        <f t="shared" si="1"/>
        <v>1.2</v>
      </c>
      <c r="G94">
        <v>45.5</v>
      </c>
      <c r="H94">
        <v>9.9</v>
      </c>
      <c r="I94">
        <v>-99.9</v>
      </c>
      <c r="J94">
        <v>0.5</v>
      </c>
      <c r="K94">
        <v>11.2</v>
      </c>
      <c r="L94">
        <v>37</v>
      </c>
    </row>
    <row r="95" spans="1:12" ht="12.75">
      <c r="A95">
        <v>709</v>
      </c>
      <c r="B95" s="10">
        <v>41788</v>
      </c>
      <c r="D95">
        <v>16.5</v>
      </c>
      <c r="E95">
        <f t="shared" si="0"/>
        <v>2.1000000000000014</v>
      </c>
      <c r="F95">
        <f t="shared" si="1"/>
        <v>1.5</v>
      </c>
      <c r="G95">
        <v>45.5</v>
      </c>
      <c r="H95">
        <v>10.3</v>
      </c>
      <c r="I95">
        <v>41.2</v>
      </c>
      <c r="J95">
        <v>5.2</v>
      </c>
      <c r="K95">
        <v>13.6</v>
      </c>
      <c r="L95">
        <v>33</v>
      </c>
    </row>
    <row r="96" spans="1:12" ht="12.75">
      <c r="A96">
        <v>709</v>
      </c>
      <c r="B96" s="10">
        <v>41789</v>
      </c>
      <c r="D96">
        <v>14.8</v>
      </c>
      <c r="E96">
        <f t="shared" si="0"/>
        <v>1.6999999999999993</v>
      </c>
      <c r="F96">
        <f t="shared" si="1"/>
        <v>1.6799999999999997</v>
      </c>
      <c r="G96">
        <v>45.5</v>
      </c>
      <c r="H96">
        <v>7.2</v>
      </c>
      <c r="I96">
        <v>-99.9</v>
      </c>
      <c r="J96">
        <v>1.2</v>
      </c>
      <c r="K96">
        <v>12.6</v>
      </c>
      <c r="L96">
        <v>29</v>
      </c>
    </row>
    <row r="97" spans="1:12" ht="12.75">
      <c r="A97">
        <v>709</v>
      </c>
      <c r="B97" s="10">
        <v>41790</v>
      </c>
      <c r="D97">
        <v>14.1</v>
      </c>
      <c r="E97">
        <f t="shared" si="0"/>
        <v>0.7000000000000011</v>
      </c>
      <c r="F97">
        <f t="shared" si="1"/>
        <v>1.6800000000000002</v>
      </c>
      <c r="G97">
        <v>45.6</v>
      </c>
      <c r="H97">
        <v>4.1</v>
      </c>
      <c r="I97">
        <v>32.7</v>
      </c>
      <c r="J97">
        <v>-3</v>
      </c>
      <c r="K97">
        <v>7.2</v>
      </c>
      <c r="L97">
        <v>29</v>
      </c>
    </row>
    <row r="98" spans="1:12" ht="12.75">
      <c r="A98">
        <v>709</v>
      </c>
      <c r="B98" s="10">
        <v>41791</v>
      </c>
      <c r="D98">
        <v>12.6</v>
      </c>
      <c r="E98">
        <f t="shared" si="0"/>
        <v>1.5</v>
      </c>
      <c r="F98">
        <f t="shared" si="1"/>
        <v>1.6199999999999999</v>
      </c>
      <c r="G98">
        <v>45.6</v>
      </c>
      <c r="H98">
        <v>8.4</v>
      </c>
      <c r="I98">
        <v>16.1</v>
      </c>
      <c r="J98">
        <v>1.9</v>
      </c>
      <c r="K98">
        <v>9</v>
      </c>
      <c r="L98">
        <v>26</v>
      </c>
    </row>
    <row r="99" spans="1:12" ht="12.75">
      <c r="A99">
        <v>709</v>
      </c>
      <c r="B99" s="10">
        <v>41792</v>
      </c>
      <c r="D99">
        <v>10.3</v>
      </c>
      <c r="E99">
        <f t="shared" si="0"/>
        <v>2.299999999999999</v>
      </c>
      <c r="F99">
        <f t="shared" si="1"/>
        <v>1.6600000000000001</v>
      </c>
      <c r="G99">
        <v>45.6</v>
      </c>
      <c r="H99">
        <v>5.1</v>
      </c>
      <c r="I99">
        <v>34.9</v>
      </c>
      <c r="J99">
        <v>2</v>
      </c>
      <c r="K99">
        <v>11.2</v>
      </c>
      <c r="L99">
        <v>22</v>
      </c>
    </row>
    <row r="100" spans="1:12" ht="12.75">
      <c r="A100">
        <v>709</v>
      </c>
      <c r="B100" s="10">
        <v>41793</v>
      </c>
      <c r="D100">
        <v>8.2</v>
      </c>
      <c r="E100">
        <f t="shared" si="0"/>
        <v>2.1000000000000014</v>
      </c>
      <c r="F100">
        <f t="shared" si="1"/>
        <v>1.6600000000000001</v>
      </c>
      <c r="G100">
        <v>45.6</v>
      </c>
      <c r="H100">
        <v>7.6</v>
      </c>
      <c r="I100">
        <v>-99.9</v>
      </c>
      <c r="J100">
        <v>-1.3</v>
      </c>
      <c r="K100">
        <v>10.7</v>
      </c>
      <c r="L100">
        <v>19</v>
      </c>
    </row>
    <row r="101" spans="1:12" ht="12.75">
      <c r="A101">
        <v>709</v>
      </c>
      <c r="B101" s="10">
        <v>41794</v>
      </c>
      <c r="D101">
        <v>5.5</v>
      </c>
      <c r="E101">
        <f t="shared" si="0"/>
        <v>2.6999999999999993</v>
      </c>
      <c r="F101">
        <f t="shared" si="1"/>
        <v>1.86</v>
      </c>
      <c r="G101">
        <v>45.6</v>
      </c>
      <c r="H101">
        <v>6.9</v>
      </c>
      <c r="I101">
        <v>26.3</v>
      </c>
      <c r="J101">
        <v>5.6</v>
      </c>
      <c r="K101">
        <v>13.5</v>
      </c>
      <c r="L101">
        <v>15</v>
      </c>
    </row>
    <row r="102" spans="1:12" ht="12.75">
      <c r="A102">
        <v>709</v>
      </c>
      <c r="B102" s="10">
        <v>41795</v>
      </c>
      <c r="D102">
        <v>3.3</v>
      </c>
      <c r="E102">
        <f t="shared" si="0"/>
        <v>2.2</v>
      </c>
      <c r="F102">
        <f t="shared" si="1"/>
        <v>2.16</v>
      </c>
      <c r="G102">
        <v>45.6</v>
      </c>
      <c r="H102">
        <v>3.3</v>
      </c>
      <c r="I102">
        <v>19.1</v>
      </c>
      <c r="J102">
        <v>2.6</v>
      </c>
      <c r="K102">
        <v>11.3</v>
      </c>
      <c r="L102">
        <v>11</v>
      </c>
    </row>
    <row r="103" spans="1:12" ht="12.75">
      <c r="A103">
        <v>709</v>
      </c>
      <c r="B103" s="10">
        <v>41796</v>
      </c>
      <c r="D103">
        <v>1.7</v>
      </c>
      <c r="E103">
        <f t="shared" si="0"/>
        <v>1.5999999999999999</v>
      </c>
      <c r="F103">
        <f t="shared" si="1"/>
        <v>2.18</v>
      </c>
      <c r="G103">
        <v>45.5</v>
      </c>
      <c r="H103">
        <v>4.3</v>
      </c>
      <c r="I103">
        <v>23.5</v>
      </c>
      <c r="J103">
        <v>2.5</v>
      </c>
      <c r="K103">
        <v>10.3</v>
      </c>
      <c r="L103">
        <v>7</v>
      </c>
    </row>
    <row r="104" spans="1:12" ht="12.75">
      <c r="A104">
        <v>709</v>
      </c>
      <c r="B104" s="10">
        <v>41797</v>
      </c>
      <c r="D104">
        <v>0.8</v>
      </c>
      <c r="E104">
        <f t="shared" si="0"/>
        <v>0.8999999999999999</v>
      </c>
      <c r="F104">
        <f t="shared" si="1"/>
        <v>1.9000000000000004</v>
      </c>
      <c r="G104">
        <v>45.5</v>
      </c>
      <c r="H104">
        <v>5.1</v>
      </c>
      <c r="I104">
        <v>-99.9</v>
      </c>
      <c r="J104">
        <v>-1.3</v>
      </c>
      <c r="K104">
        <v>10.8</v>
      </c>
      <c r="L104">
        <v>3</v>
      </c>
    </row>
    <row r="105" spans="1:12" ht="12.75">
      <c r="A105" s="9">
        <v>709</v>
      </c>
      <c r="B105" s="13">
        <v>41798</v>
      </c>
      <c r="C105" s="9"/>
      <c r="D105" s="9">
        <v>-0.1</v>
      </c>
      <c r="E105" s="9">
        <f t="shared" si="0"/>
        <v>0.9</v>
      </c>
      <c r="F105" s="9">
        <f t="shared" si="1"/>
        <v>1.6599999999999997</v>
      </c>
      <c r="G105" s="9">
        <v>45.5</v>
      </c>
      <c r="H105" s="9">
        <v>6.6</v>
      </c>
      <c r="I105" s="9">
        <v>-99.9</v>
      </c>
      <c r="J105" s="9">
        <v>3.4</v>
      </c>
      <c r="K105" s="9">
        <v>10.9</v>
      </c>
      <c r="L105" s="9">
        <v>-1</v>
      </c>
    </row>
    <row r="106" spans="4:11" ht="12.75">
      <c r="D106" s="14" t="s">
        <v>48</v>
      </c>
      <c r="E106" s="34">
        <f>AVERAGE(E56:E105)</f>
        <v>0.7739999999999999</v>
      </c>
      <c r="F106" s="34">
        <f>AVERAGE(F56:F105)</f>
        <v>0.7721739130434782</v>
      </c>
      <c r="G106">
        <f>G105-G56</f>
        <v>5</v>
      </c>
      <c r="H106" t="s">
        <v>62</v>
      </c>
      <c r="J106" s="35" t="s">
        <v>63</v>
      </c>
      <c r="K106" s="34">
        <f>AVERAGE(K56:K105)</f>
        <v>5.17</v>
      </c>
    </row>
    <row r="107" spans="4:6" ht="12.75">
      <c r="D107" s="14" t="s">
        <v>49</v>
      </c>
      <c r="E107" s="22">
        <f>MAX(E56:E105)</f>
        <v>2.6999999999999993</v>
      </c>
      <c r="F107" s="22">
        <f>MAX(F56:F105)</f>
        <v>2.18</v>
      </c>
    </row>
    <row r="108" spans="4:5" ht="12.75">
      <c r="D108" s="14" t="s">
        <v>35</v>
      </c>
      <c r="E108" s="14">
        <f>COUNT(E56:E105)</f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6"/>
  <sheetViews>
    <sheetView zoomScalePageLayoutView="0" workbookViewId="0" topLeftCell="A1">
      <pane xSplit="2" ySplit="7" topLeftCell="C8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04" sqref="A104:K106"/>
    </sheetView>
  </sheetViews>
  <sheetFormatPr defaultColWidth="9.140625" defaultRowHeight="12.75"/>
  <cols>
    <col min="2" max="2" width="10.7109375" style="0" bestFit="1" customWidth="1"/>
    <col min="6" max="6" width="12.140625" style="0" bestFit="1" customWidth="1"/>
  </cols>
  <sheetData>
    <row r="1" ht="12.75">
      <c r="A1" t="s">
        <v>65</v>
      </c>
    </row>
    <row r="4" spans="5:6" ht="12.75">
      <c r="E4" s="14"/>
      <c r="F4" s="3" t="s">
        <v>53</v>
      </c>
    </row>
    <row r="5" spans="5:6" ht="12.75">
      <c r="E5" s="14"/>
      <c r="F5" s="3" t="s">
        <v>55</v>
      </c>
    </row>
    <row r="6" spans="5:6" ht="12.75">
      <c r="E6" s="14" t="s">
        <v>57</v>
      </c>
      <c r="F6" s="33" t="s">
        <v>57</v>
      </c>
    </row>
    <row r="7" spans="1:12" ht="12.75">
      <c r="A7" s="9" t="s">
        <v>21</v>
      </c>
      <c r="B7" s="9" t="s">
        <v>2</v>
      </c>
      <c r="C7" s="9" t="s">
        <v>61</v>
      </c>
      <c r="D7" s="9" t="s">
        <v>23</v>
      </c>
      <c r="E7" s="37" t="s">
        <v>59</v>
      </c>
      <c r="F7" s="6" t="s">
        <v>59</v>
      </c>
      <c r="G7" s="9" t="s">
        <v>24</v>
      </c>
      <c r="H7" s="9" t="s">
        <v>25</v>
      </c>
      <c r="I7" s="9" t="s">
        <v>26</v>
      </c>
      <c r="J7" s="9" t="s">
        <v>27</v>
      </c>
      <c r="K7" s="9" t="s">
        <v>28</v>
      </c>
      <c r="L7" s="9" t="s">
        <v>29</v>
      </c>
    </row>
    <row r="8" spans="1:12" ht="12.75">
      <c r="A8">
        <v>709</v>
      </c>
      <c r="B8" s="10">
        <v>41334</v>
      </c>
      <c r="D8">
        <v>14</v>
      </c>
      <c r="G8">
        <v>19.6</v>
      </c>
      <c r="H8">
        <v>-7.8</v>
      </c>
      <c r="I8">
        <v>26.2</v>
      </c>
      <c r="J8">
        <v>-18.3</v>
      </c>
      <c r="K8">
        <v>-10.3</v>
      </c>
      <c r="L8">
        <v>56</v>
      </c>
    </row>
    <row r="9" spans="1:12" ht="12.75">
      <c r="A9">
        <v>709</v>
      </c>
      <c r="B9" s="10">
        <v>41335</v>
      </c>
      <c r="D9">
        <v>14.3</v>
      </c>
      <c r="G9">
        <v>19.8</v>
      </c>
      <c r="H9">
        <v>-3.3</v>
      </c>
      <c r="I9">
        <v>7.4</v>
      </c>
      <c r="J9">
        <v>-7.9</v>
      </c>
      <c r="K9">
        <v>-5.2</v>
      </c>
      <c r="L9">
        <v>56</v>
      </c>
    </row>
    <row r="10" spans="1:12" ht="12.75">
      <c r="A10">
        <v>709</v>
      </c>
      <c r="B10" s="10">
        <v>41336</v>
      </c>
      <c r="D10">
        <v>14.3</v>
      </c>
      <c r="G10">
        <v>19.8</v>
      </c>
      <c r="H10">
        <v>-2.1</v>
      </c>
      <c r="I10">
        <v>4.8</v>
      </c>
      <c r="J10">
        <v>-8.3</v>
      </c>
      <c r="K10">
        <v>-1.5</v>
      </c>
      <c r="L10">
        <v>54</v>
      </c>
    </row>
    <row r="11" spans="1:12" ht="12.75">
      <c r="A11">
        <v>709</v>
      </c>
      <c r="B11" s="10">
        <v>41337</v>
      </c>
      <c r="D11">
        <v>14.9</v>
      </c>
      <c r="G11">
        <v>20.4</v>
      </c>
      <c r="H11">
        <v>-2.1</v>
      </c>
      <c r="I11">
        <v>19.7</v>
      </c>
      <c r="J11">
        <v>-2.9</v>
      </c>
      <c r="K11">
        <v>-1</v>
      </c>
      <c r="L11">
        <v>58</v>
      </c>
    </row>
    <row r="12" spans="1:12" ht="12.75">
      <c r="A12">
        <v>709</v>
      </c>
      <c r="B12" s="10">
        <v>41338</v>
      </c>
      <c r="D12">
        <v>15.4</v>
      </c>
      <c r="G12">
        <v>21</v>
      </c>
      <c r="H12">
        <v>-14.3</v>
      </c>
      <c r="I12">
        <v>1.7</v>
      </c>
      <c r="J12">
        <v>-15.8</v>
      </c>
      <c r="K12">
        <v>-8.5</v>
      </c>
      <c r="L12">
        <v>63</v>
      </c>
    </row>
    <row r="13" spans="1:12" ht="12.75">
      <c r="A13">
        <v>709</v>
      </c>
      <c r="B13" s="10">
        <v>41339</v>
      </c>
      <c r="D13">
        <v>15.5</v>
      </c>
      <c r="G13">
        <v>21</v>
      </c>
      <c r="H13">
        <v>-8</v>
      </c>
      <c r="I13">
        <v>4.2</v>
      </c>
      <c r="J13">
        <v>-17.2</v>
      </c>
      <c r="K13">
        <v>-7</v>
      </c>
      <c r="L13">
        <v>59</v>
      </c>
    </row>
    <row r="14" spans="1:12" ht="12.75">
      <c r="A14">
        <v>709</v>
      </c>
      <c r="B14" s="10">
        <v>41340</v>
      </c>
      <c r="D14">
        <v>15.5</v>
      </c>
      <c r="G14">
        <v>21</v>
      </c>
      <c r="H14">
        <v>0</v>
      </c>
      <c r="I14">
        <v>8.2</v>
      </c>
      <c r="J14">
        <v>-8.1</v>
      </c>
      <c r="K14">
        <v>0.3</v>
      </c>
      <c r="L14">
        <v>57</v>
      </c>
    </row>
    <row r="15" spans="1:12" ht="12.75">
      <c r="A15">
        <v>709</v>
      </c>
      <c r="B15" s="10">
        <v>41341</v>
      </c>
      <c r="D15">
        <v>15.5</v>
      </c>
      <c r="G15">
        <v>21</v>
      </c>
      <c r="H15">
        <v>2.4</v>
      </c>
      <c r="I15">
        <v>16.6</v>
      </c>
      <c r="J15">
        <v>-6</v>
      </c>
      <c r="K15">
        <v>2.9</v>
      </c>
      <c r="L15">
        <v>55</v>
      </c>
    </row>
    <row r="16" spans="1:12" ht="12.75">
      <c r="A16">
        <v>709</v>
      </c>
      <c r="B16" s="10">
        <v>41342</v>
      </c>
      <c r="D16">
        <v>15.5</v>
      </c>
      <c r="G16">
        <v>21</v>
      </c>
      <c r="H16">
        <v>-2.5</v>
      </c>
      <c r="I16">
        <v>19.6</v>
      </c>
      <c r="J16">
        <v>-2.9</v>
      </c>
      <c r="K16">
        <v>2</v>
      </c>
      <c r="L16">
        <v>52</v>
      </c>
    </row>
    <row r="17" spans="1:12" ht="12.75">
      <c r="A17">
        <v>709</v>
      </c>
      <c r="B17" s="10">
        <v>41343</v>
      </c>
      <c r="D17">
        <v>15.9</v>
      </c>
      <c r="G17">
        <v>21.5</v>
      </c>
      <c r="H17">
        <v>-11.1</v>
      </c>
      <c r="I17">
        <v>22.9</v>
      </c>
      <c r="J17">
        <v>-11.1</v>
      </c>
      <c r="K17">
        <v>-4.6</v>
      </c>
      <c r="L17">
        <v>54</v>
      </c>
    </row>
    <row r="18" spans="1:12" ht="12.75">
      <c r="A18">
        <v>709</v>
      </c>
      <c r="B18" s="10">
        <v>41344</v>
      </c>
      <c r="D18">
        <v>15.9</v>
      </c>
      <c r="G18">
        <v>21.5</v>
      </c>
      <c r="H18">
        <v>-6.7</v>
      </c>
      <c r="I18">
        <v>-2.2</v>
      </c>
      <c r="J18">
        <v>-14.3</v>
      </c>
      <c r="K18">
        <v>-7.6</v>
      </c>
      <c r="L18">
        <v>55</v>
      </c>
    </row>
    <row r="19" spans="1:12" ht="12.75">
      <c r="A19">
        <v>709</v>
      </c>
      <c r="B19" s="10">
        <v>41345</v>
      </c>
      <c r="D19">
        <v>15.9</v>
      </c>
      <c r="G19">
        <v>21.7</v>
      </c>
      <c r="H19">
        <v>-3.3</v>
      </c>
      <c r="I19">
        <v>17.4</v>
      </c>
      <c r="J19">
        <v>-13.7</v>
      </c>
      <c r="K19">
        <v>-4</v>
      </c>
      <c r="L19">
        <v>55</v>
      </c>
    </row>
    <row r="20" spans="1:12" ht="12.75">
      <c r="A20">
        <v>709</v>
      </c>
      <c r="B20" s="10">
        <v>41346</v>
      </c>
      <c r="D20">
        <v>16.1</v>
      </c>
      <c r="G20">
        <v>21.9</v>
      </c>
      <c r="H20">
        <v>-3.8</v>
      </c>
      <c r="I20">
        <v>-99.9</v>
      </c>
      <c r="J20">
        <v>-3.8</v>
      </c>
      <c r="K20">
        <v>-2.1</v>
      </c>
      <c r="L20">
        <v>56</v>
      </c>
    </row>
    <row r="21" spans="1:12" ht="12.75">
      <c r="A21">
        <v>709</v>
      </c>
      <c r="B21" s="10">
        <v>41347</v>
      </c>
      <c r="D21">
        <v>16.1</v>
      </c>
      <c r="G21">
        <v>21.9</v>
      </c>
      <c r="H21">
        <v>-1.2</v>
      </c>
      <c r="I21">
        <v>6</v>
      </c>
      <c r="J21">
        <v>-8.5</v>
      </c>
      <c r="K21">
        <v>0.3</v>
      </c>
      <c r="L21">
        <v>56</v>
      </c>
    </row>
    <row r="22" spans="1:12" ht="12.75">
      <c r="A22">
        <v>709</v>
      </c>
      <c r="B22" s="10">
        <v>41348</v>
      </c>
      <c r="D22">
        <v>16.1</v>
      </c>
      <c r="G22">
        <v>21.9</v>
      </c>
      <c r="H22">
        <v>2.8</v>
      </c>
      <c r="I22">
        <v>-99.9</v>
      </c>
      <c r="J22">
        <v>-6.9</v>
      </c>
      <c r="K22">
        <v>3.1</v>
      </c>
      <c r="L22">
        <v>54</v>
      </c>
    </row>
    <row r="23" spans="1:12" ht="12.75">
      <c r="A23">
        <v>709</v>
      </c>
      <c r="B23" s="10">
        <v>41349</v>
      </c>
      <c r="D23">
        <v>16.1</v>
      </c>
      <c r="G23">
        <v>21.9</v>
      </c>
      <c r="H23">
        <v>0.7</v>
      </c>
      <c r="I23">
        <v>20.2</v>
      </c>
      <c r="J23">
        <v>-5.7</v>
      </c>
      <c r="K23">
        <v>5.1</v>
      </c>
      <c r="L23">
        <v>53</v>
      </c>
    </row>
    <row r="24" spans="1:12" ht="12.75">
      <c r="A24">
        <v>709</v>
      </c>
      <c r="B24" s="10">
        <v>41350</v>
      </c>
      <c r="D24">
        <v>16.1</v>
      </c>
      <c r="G24">
        <v>21.9</v>
      </c>
      <c r="H24">
        <v>-2.8</v>
      </c>
      <c r="I24">
        <v>33.7</v>
      </c>
      <c r="J24">
        <v>-2.9</v>
      </c>
      <c r="K24">
        <v>1.4</v>
      </c>
      <c r="L24">
        <v>53</v>
      </c>
    </row>
    <row r="25" spans="1:12" ht="12.75">
      <c r="A25">
        <v>709</v>
      </c>
      <c r="B25" s="10">
        <v>41351</v>
      </c>
      <c r="D25">
        <v>16.1</v>
      </c>
      <c r="G25">
        <v>22.2</v>
      </c>
      <c r="H25">
        <v>-10.2</v>
      </c>
      <c r="I25">
        <v>18.1</v>
      </c>
      <c r="J25">
        <v>-10.2</v>
      </c>
      <c r="K25">
        <v>-4</v>
      </c>
      <c r="L25">
        <v>53</v>
      </c>
    </row>
    <row r="26" spans="1:12" ht="12.75">
      <c r="A26">
        <v>709</v>
      </c>
      <c r="B26" s="10">
        <v>41352</v>
      </c>
      <c r="D26">
        <v>16.1</v>
      </c>
      <c r="G26">
        <v>22.4</v>
      </c>
      <c r="H26">
        <v>-7.1</v>
      </c>
      <c r="I26">
        <v>14</v>
      </c>
      <c r="J26">
        <v>-15.2</v>
      </c>
      <c r="K26">
        <v>-7.1</v>
      </c>
      <c r="L26">
        <v>53</v>
      </c>
    </row>
    <row r="27" spans="1:12" ht="12.75">
      <c r="A27">
        <v>709</v>
      </c>
      <c r="B27" s="10">
        <v>41353</v>
      </c>
      <c r="D27">
        <v>16.1</v>
      </c>
      <c r="G27">
        <v>22.4</v>
      </c>
      <c r="H27">
        <v>-14.9</v>
      </c>
      <c r="I27">
        <v>-99.9</v>
      </c>
      <c r="J27">
        <v>-16.3</v>
      </c>
      <c r="K27">
        <v>-5</v>
      </c>
      <c r="L27">
        <v>52</v>
      </c>
    </row>
    <row r="28" spans="1:12" ht="12.75">
      <c r="A28">
        <v>709</v>
      </c>
      <c r="B28" s="10">
        <v>41354</v>
      </c>
      <c r="D28">
        <v>16.3</v>
      </c>
      <c r="G28">
        <v>22.4</v>
      </c>
      <c r="H28">
        <v>-2</v>
      </c>
      <c r="I28">
        <v>34.1</v>
      </c>
      <c r="J28">
        <v>-10.2</v>
      </c>
      <c r="K28">
        <v>-1.6</v>
      </c>
      <c r="L28">
        <v>52</v>
      </c>
    </row>
    <row r="29" spans="1:12" ht="12.75">
      <c r="A29">
        <v>709</v>
      </c>
      <c r="B29" s="10">
        <v>41355</v>
      </c>
      <c r="D29">
        <v>16.9</v>
      </c>
      <c r="G29">
        <v>23.2</v>
      </c>
      <c r="H29">
        <v>-12.3</v>
      </c>
      <c r="I29">
        <v>21.7</v>
      </c>
      <c r="J29">
        <v>-12.4</v>
      </c>
      <c r="K29">
        <v>-5</v>
      </c>
      <c r="L29">
        <v>59</v>
      </c>
    </row>
    <row r="30" spans="1:12" ht="12.75">
      <c r="A30">
        <v>709</v>
      </c>
      <c r="B30" s="10">
        <v>41356</v>
      </c>
      <c r="D30">
        <v>17</v>
      </c>
      <c r="G30">
        <v>23.3</v>
      </c>
      <c r="H30">
        <v>-11</v>
      </c>
      <c r="I30">
        <v>14.7</v>
      </c>
      <c r="J30">
        <v>-13.9</v>
      </c>
      <c r="K30">
        <v>-9.7</v>
      </c>
      <c r="L30">
        <v>56</v>
      </c>
    </row>
    <row r="31" spans="1:12" ht="12.75">
      <c r="A31">
        <v>709</v>
      </c>
      <c r="B31" s="10">
        <v>41357</v>
      </c>
      <c r="D31">
        <v>17.5</v>
      </c>
      <c r="G31">
        <v>23.9</v>
      </c>
      <c r="H31">
        <v>-13.8</v>
      </c>
      <c r="I31">
        <v>13.8</v>
      </c>
      <c r="J31">
        <v>-16.9</v>
      </c>
      <c r="K31">
        <v>-11.7</v>
      </c>
      <c r="L31">
        <v>63</v>
      </c>
    </row>
    <row r="32" spans="1:12" ht="12.75">
      <c r="A32">
        <v>709</v>
      </c>
      <c r="B32" s="10">
        <v>41358</v>
      </c>
      <c r="D32">
        <v>17.8</v>
      </c>
      <c r="G32">
        <v>24.1</v>
      </c>
      <c r="H32">
        <v>-17</v>
      </c>
      <c r="I32">
        <v>-5.7</v>
      </c>
      <c r="J32">
        <v>-17</v>
      </c>
      <c r="K32">
        <v>-12.6</v>
      </c>
      <c r="L32">
        <v>63</v>
      </c>
    </row>
    <row r="33" spans="1:12" ht="12.75">
      <c r="A33">
        <v>709</v>
      </c>
      <c r="B33" s="10">
        <v>41359</v>
      </c>
      <c r="D33">
        <v>17.8</v>
      </c>
      <c r="G33">
        <v>24.1</v>
      </c>
      <c r="H33">
        <v>-9.3</v>
      </c>
      <c r="I33">
        <v>-2.1</v>
      </c>
      <c r="J33">
        <v>-17.1</v>
      </c>
      <c r="K33">
        <v>-10.5</v>
      </c>
      <c r="L33">
        <v>61</v>
      </c>
    </row>
    <row r="34" spans="1:12" ht="12.75">
      <c r="A34">
        <v>709</v>
      </c>
      <c r="B34" s="10">
        <v>41360</v>
      </c>
      <c r="D34">
        <v>17.8</v>
      </c>
      <c r="G34">
        <v>24.1</v>
      </c>
      <c r="H34">
        <v>-2.6</v>
      </c>
      <c r="I34">
        <v>18.5</v>
      </c>
      <c r="J34">
        <v>-10</v>
      </c>
      <c r="K34">
        <v>-2.4</v>
      </c>
      <c r="L34">
        <v>60</v>
      </c>
    </row>
    <row r="35" spans="1:12" ht="12.75">
      <c r="A35">
        <v>709</v>
      </c>
      <c r="B35" s="10">
        <v>41361</v>
      </c>
      <c r="D35">
        <v>17.8</v>
      </c>
      <c r="G35">
        <v>24.1</v>
      </c>
      <c r="H35">
        <v>-99.9</v>
      </c>
      <c r="I35">
        <v>-99.9</v>
      </c>
      <c r="J35">
        <v>-99.9</v>
      </c>
      <c r="K35">
        <v>-99.9</v>
      </c>
      <c r="L35">
        <v>-99.9</v>
      </c>
    </row>
    <row r="36" spans="1:12" ht="12.75">
      <c r="A36">
        <v>709</v>
      </c>
      <c r="B36" s="10">
        <v>41362</v>
      </c>
      <c r="D36">
        <v>17.8</v>
      </c>
      <c r="G36">
        <v>24.1</v>
      </c>
      <c r="H36">
        <v>-99.9</v>
      </c>
      <c r="I36">
        <v>-99.9</v>
      </c>
      <c r="J36">
        <v>-99.9</v>
      </c>
      <c r="K36">
        <v>-99.9</v>
      </c>
      <c r="L36">
        <v>-99.9</v>
      </c>
    </row>
    <row r="37" spans="1:12" ht="12.75">
      <c r="A37">
        <v>709</v>
      </c>
      <c r="B37" s="10">
        <v>41363</v>
      </c>
      <c r="D37">
        <v>17.8</v>
      </c>
      <c r="G37">
        <v>24.1</v>
      </c>
      <c r="H37">
        <v>-99.9</v>
      </c>
      <c r="I37">
        <v>-99.9</v>
      </c>
      <c r="J37">
        <v>-99.9</v>
      </c>
      <c r="K37">
        <v>-99.9</v>
      </c>
      <c r="L37">
        <v>-99.9</v>
      </c>
    </row>
    <row r="38" spans="1:12" ht="12.75">
      <c r="A38">
        <v>709</v>
      </c>
      <c r="B38" s="10">
        <v>41364</v>
      </c>
      <c r="D38">
        <v>17.8</v>
      </c>
      <c r="G38">
        <v>24.1</v>
      </c>
      <c r="H38">
        <v>-99.9</v>
      </c>
      <c r="I38">
        <v>-99.9</v>
      </c>
      <c r="J38">
        <v>-99.9</v>
      </c>
      <c r="K38">
        <v>-99.9</v>
      </c>
      <c r="L38">
        <v>-99.9</v>
      </c>
    </row>
    <row r="39" spans="1:12" ht="12.75">
      <c r="A39">
        <v>709</v>
      </c>
      <c r="B39" s="10">
        <v>41365</v>
      </c>
      <c r="D39">
        <v>17.8</v>
      </c>
      <c r="G39">
        <v>24.1</v>
      </c>
      <c r="H39">
        <v>-99.9</v>
      </c>
      <c r="I39">
        <v>-99.9</v>
      </c>
      <c r="J39">
        <v>-99.9</v>
      </c>
      <c r="K39">
        <v>-99.9</v>
      </c>
      <c r="L39">
        <v>-99.9</v>
      </c>
    </row>
    <row r="40" spans="1:12" ht="12.75">
      <c r="A40">
        <v>709</v>
      </c>
      <c r="B40" s="10">
        <v>41366</v>
      </c>
      <c r="D40">
        <v>-99.9</v>
      </c>
      <c r="G40">
        <v>-99.9</v>
      </c>
      <c r="H40">
        <v>-99.9</v>
      </c>
      <c r="I40">
        <v>-99.9</v>
      </c>
      <c r="J40">
        <v>-99.9</v>
      </c>
      <c r="K40">
        <v>-99.9</v>
      </c>
      <c r="L40">
        <v>-99.9</v>
      </c>
    </row>
    <row r="41" spans="1:12" ht="12.75">
      <c r="A41">
        <v>709</v>
      </c>
      <c r="B41" s="10">
        <v>41367</v>
      </c>
      <c r="D41">
        <v>-99.9</v>
      </c>
      <c r="G41">
        <v>-99.9</v>
      </c>
      <c r="H41">
        <v>-99.9</v>
      </c>
      <c r="I41">
        <v>-99.9</v>
      </c>
      <c r="J41">
        <v>-99.9</v>
      </c>
      <c r="K41">
        <v>-99.9</v>
      </c>
      <c r="L41">
        <v>-99.9</v>
      </c>
    </row>
    <row r="42" spans="1:12" ht="12.75">
      <c r="A42">
        <v>709</v>
      </c>
      <c r="B42" s="10">
        <v>41368</v>
      </c>
      <c r="D42">
        <v>-99.9</v>
      </c>
      <c r="G42">
        <v>-99.9</v>
      </c>
      <c r="H42">
        <v>-99.9</v>
      </c>
      <c r="I42">
        <v>-99.9</v>
      </c>
      <c r="J42">
        <v>-99.9</v>
      </c>
      <c r="K42">
        <v>-99.9</v>
      </c>
      <c r="L42">
        <v>-99.9</v>
      </c>
    </row>
    <row r="43" spans="1:12" ht="12.75">
      <c r="A43">
        <v>709</v>
      </c>
      <c r="B43" s="10">
        <v>41369</v>
      </c>
      <c r="D43">
        <v>-99.9</v>
      </c>
      <c r="G43">
        <v>-99.9</v>
      </c>
      <c r="H43">
        <v>-99.9</v>
      </c>
      <c r="I43">
        <v>-99.9</v>
      </c>
      <c r="J43">
        <v>-99.9</v>
      </c>
      <c r="K43">
        <v>-99.9</v>
      </c>
      <c r="L43">
        <v>-99.9</v>
      </c>
    </row>
    <row r="44" spans="1:12" ht="12.75">
      <c r="A44">
        <v>709</v>
      </c>
      <c r="B44" s="10">
        <v>41370</v>
      </c>
      <c r="D44">
        <v>-99.9</v>
      </c>
      <c r="G44">
        <v>-99.9</v>
      </c>
      <c r="H44">
        <v>-99.9</v>
      </c>
      <c r="I44">
        <v>-99.9</v>
      </c>
      <c r="J44">
        <v>-99.9</v>
      </c>
      <c r="K44">
        <v>-99.9</v>
      </c>
      <c r="L44">
        <v>-99.9</v>
      </c>
    </row>
    <row r="45" spans="1:12" ht="12.75">
      <c r="A45">
        <v>709</v>
      </c>
      <c r="B45" s="10">
        <v>41371</v>
      </c>
      <c r="D45">
        <v>-99.9</v>
      </c>
      <c r="G45">
        <v>-99.9</v>
      </c>
      <c r="H45">
        <v>-99.9</v>
      </c>
      <c r="I45">
        <v>-99.9</v>
      </c>
      <c r="J45">
        <v>-99.9</v>
      </c>
      <c r="K45">
        <v>-99.9</v>
      </c>
      <c r="L45">
        <v>-99.9</v>
      </c>
    </row>
    <row r="46" spans="1:12" ht="12.75">
      <c r="A46">
        <v>709</v>
      </c>
      <c r="B46" s="10">
        <v>41372</v>
      </c>
      <c r="D46">
        <v>-99.9</v>
      </c>
      <c r="G46">
        <v>-99.9</v>
      </c>
      <c r="H46">
        <v>-99.9</v>
      </c>
      <c r="I46">
        <v>-99.9</v>
      </c>
      <c r="J46">
        <v>-99.9</v>
      </c>
      <c r="K46">
        <v>-99.9</v>
      </c>
      <c r="L46">
        <v>-99.9</v>
      </c>
    </row>
    <row r="47" spans="1:12" ht="12.75">
      <c r="A47">
        <v>709</v>
      </c>
      <c r="B47" s="10">
        <v>41373</v>
      </c>
      <c r="D47">
        <v>-99.9</v>
      </c>
      <c r="G47">
        <v>-99.9</v>
      </c>
      <c r="H47">
        <v>-99.9</v>
      </c>
      <c r="I47">
        <v>-99.9</v>
      </c>
      <c r="J47">
        <v>-99.9</v>
      </c>
      <c r="K47">
        <v>-99.9</v>
      </c>
      <c r="L47">
        <v>-99.9</v>
      </c>
    </row>
    <row r="48" spans="1:12" ht="12.75">
      <c r="A48">
        <v>709</v>
      </c>
      <c r="B48" s="10">
        <v>41374</v>
      </c>
      <c r="D48">
        <v>-99.9</v>
      </c>
      <c r="G48">
        <v>-99.9</v>
      </c>
      <c r="H48">
        <v>-99.9</v>
      </c>
      <c r="I48">
        <v>-99.9</v>
      </c>
      <c r="J48">
        <v>-99.9</v>
      </c>
      <c r="K48">
        <v>-99.9</v>
      </c>
      <c r="L48">
        <v>-99.9</v>
      </c>
    </row>
    <row r="49" spans="1:12" ht="12.75">
      <c r="A49">
        <v>709</v>
      </c>
      <c r="B49" s="10">
        <v>41375</v>
      </c>
      <c r="D49">
        <v>-99.9</v>
      </c>
      <c r="G49">
        <v>-99.9</v>
      </c>
      <c r="H49">
        <v>-99.9</v>
      </c>
      <c r="I49">
        <v>-99.9</v>
      </c>
      <c r="J49">
        <v>-99.9</v>
      </c>
      <c r="K49">
        <v>-99.9</v>
      </c>
      <c r="L49">
        <v>-99.9</v>
      </c>
    </row>
    <row r="50" spans="1:12" ht="12.75">
      <c r="A50">
        <v>709</v>
      </c>
      <c r="B50" s="10">
        <v>41376</v>
      </c>
      <c r="D50">
        <v>-99.9</v>
      </c>
      <c r="G50">
        <v>-99.9</v>
      </c>
      <c r="H50">
        <v>-99.9</v>
      </c>
      <c r="I50">
        <v>-99.9</v>
      </c>
      <c r="J50">
        <v>-99.9</v>
      </c>
      <c r="K50">
        <v>-99.9</v>
      </c>
      <c r="L50">
        <v>-99.9</v>
      </c>
    </row>
    <row r="51" spans="1:12" ht="12.75">
      <c r="A51">
        <v>709</v>
      </c>
      <c r="B51" s="10">
        <v>41377</v>
      </c>
      <c r="D51">
        <v>-99.9</v>
      </c>
      <c r="G51">
        <v>-99.9</v>
      </c>
      <c r="H51">
        <v>-99.9</v>
      </c>
      <c r="I51">
        <v>-99.9</v>
      </c>
      <c r="J51">
        <v>-99.9</v>
      </c>
      <c r="K51">
        <v>-99.9</v>
      </c>
      <c r="L51">
        <v>-99.9</v>
      </c>
    </row>
    <row r="52" spans="1:12" ht="12.75">
      <c r="A52">
        <v>709</v>
      </c>
      <c r="B52" s="10">
        <v>41378</v>
      </c>
      <c r="D52">
        <v>-99.9</v>
      </c>
      <c r="G52">
        <v>-99.9</v>
      </c>
      <c r="H52">
        <v>-99.9</v>
      </c>
      <c r="I52">
        <v>-99.9</v>
      </c>
      <c r="J52">
        <v>-99.9</v>
      </c>
      <c r="K52">
        <v>-99.9</v>
      </c>
      <c r="L52">
        <v>-99.9</v>
      </c>
    </row>
    <row r="53" spans="1:12" ht="12.75">
      <c r="A53">
        <v>709</v>
      </c>
      <c r="B53" s="10">
        <v>41379</v>
      </c>
      <c r="D53">
        <v>-99.9</v>
      </c>
      <c r="G53">
        <v>-99.9</v>
      </c>
      <c r="H53">
        <v>-99.9</v>
      </c>
      <c r="I53">
        <v>-99.9</v>
      </c>
      <c r="J53">
        <v>-99.9</v>
      </c>
      <c r="K53">
        <v>-99.9</v>
      </c>
      <c r="L53">
        <v>-99.9</v>
      </c>
    </row>
    <row r="54" spans="1:12" ht="12.75">
      <c r="A54">
        <v>709</v>
      </c>
      <c r="B54" s="10">
        <v>41380</v>
      </c>
      <c r="D54">
        <v>-99.9</v>
      </c>
      <c r="G54">
        <v>-99.9</v>
      </c>
      <c r="H54">
        <v>-99.9</v>
      </c>
      <c r="I54">
        <v>-99.9</v>
      </c>
      <c r="J54">
        <v>-99.9</v>
      </c>
      <c r="K54">
        <v>-99.9</v>
      </c>
      <c r="L54">
        <v>-99.9</v>
      </c>
    </row>
    <row r="55" spans="1:12" ht="12.75">
      <c r="A55">
        <v>709</v>
      </c>
      <c r="B55" s="10">
        <v>41381</v>
      </c>
      <c r="D55">
        <v>-99.9</v>
      </c>
      <c r="G55">
        <v>-99.9</v>
      </c>
      <c r="H55">
        <v>-99.9</v>
      </c>
      <c r="I55">
        <v>-99.9</v>
      </c>
      <c r="J55">
        <v>-99.9</v>
      </c>
      <c r="K55">
        <v>-99.9</v>
      </c>
      <c r="L55">
        <v>-99.9</v>
      </c>
    </row>
    <row r="56" spans="1:12" ht="12.75">
      <c r="A56">
        <v>709</v>
      </c>
      <c r="B56" s="10">
        <v>41382</v>
      </c>
      <c r="D56">
        <v>-99.9</v>
      </c>
      <c r="G56">
        <v>-99.9</v>
      </c>
      <c r="H56">
        <v>-99.9</v>
      </c>
      <c r="I56">
        <v>-99.9</v>
      </c>
      <c r="J56">
        <v>-99.9</v>
      </c>
      <c r="K56">
        <v>-99.9</v>
      </c>
      <c r="L56">
        <v>-99.9</v>
      </c>
    </row>
    <row r="57" spans="1:12" ht="12.75">
      <c r="A57">
        <v>709</v>
      </c>
      <c r="B57" s="10">
        <v>41383</v>
      </c>
      <c r="D57">
        <v>-99.9</v>
      </c>
      <c r="G57">
        <v>-99.9</v>
      </c>
      <c r="H57">
        <v>-99.9</v>
      </c>
      <c r="I57">
        <v>-99.9</v>
      </c>
      <c r="J57">
        <v>-99.9</v>
      </c>
      <c r="K57">
        <v>-99.9</v>
      </c>
      <c r="L57">
        <v>-99.9</v>
      </c>
    </row>
    <row r="58" spans="1:12" ht="12.75">
      <c r="A58">
        <v>709</v>
      </c>
      <c r="B58" s="10">
        <v>41384</v>
      </c>
      <c r="D58">
        <v>-99.9</v>
      </c>
      <c r="G58">
        <v>-99.9</v>
      </c>
      <c r="H58">
        <v>-99.9</v>
      </c>
      <c r="I58">
        <v>-99.9</v>
      </c>
      <c r="J58">
        <v>-99.9</v>
      </c>
      <c r="K58">
        <v>-99.9</v>
      </c>
      <c r="L58">
        <v>-99.9</v>
      </c>
    </row>
    <row r="59" spans="1:12" ht="12.75">
      <c r="A59">
        <v>709</v>
      </c>
      <c r="B59" s="10">
        <v>41385</v>
      </c>
      <c r="D59">
        <v>-99.9</v>
      </c>
      <c r="G59">
        <v>-99.9</v>
      </c>
      <c r="H59">
        <v>-99.9</v>
      </c>
      <c r="I59">
        <v>-99.9</v>
      </c>
      <c r="J59">
        <v>-99.9</v>
      </c>
      <c r="K59">
        <v>-99.9</v>
      </c>
      <c r="L59">
        <v>-99.9</v>
      </c>
    </row>
    <row r="60" spans="1:12" ht="12.75">
      <c r="A60">
        <v>709</v>
      </c>
      <c r="B60" s="10">
        <v>41386</v>
      </c>
      <c r="D60">
        <v>-99.9</v>
      </c>
      <c r="G60">
        <v>-99.9</v>
      </c>
      <c r="H60">
        <v>-99.9</v>
      </c>
      <c r="I60">
        <v>-99.9</v>
      </c>
      <c r="J60">
        <v>-99.9</v>
      </c>
      <c r="K60">
        <v>-99.9</v>
      </c>
      <c r="L60">
        <v>-99.9</v>
      </c>
    </row>
    <row r="61" spans="1:12" ht="12.75">
      <c r="A61">
        <v>709</v>
      </c>
      <c r="B61" s="10">
        <v>41387</v>
      </c>
      <c r="D61">
        <v>23.5</v>
      </c>
      <c r="G61">
        <v>30.9</v>
      </c>
      <c r="H61">
        <v>-5.9</v>
      </c>
      <c r="I61">
        <v>-0.2</v>
      </c>
      <c r="J61">
        <v>-6.4</v>
      </c>
      <c r="K61">
        <v>-3.7</v>
      </c>
      <c r="L61">
        <v>72</v>
      </c>
    </row>
    <row r="62" spans="1:12" ht="12.75">
      <c r="A62">
        <v>709</v>
      </c>
      <c r="B62" s="10">
        <v>41388</v>
      </c>
      <c r="D62">
        <v>23.7</v>
      </c>
      <c r="G62">
        <v>31.1</v>
      </c>
      <c r="H62">
        <v>-13.7</v>
      </c>
      <c r="I62">
        <v>14.5</v>
      </c>
      <c r="J62">
        <v>-18.3</v>
      </c>
      <c r="K62">
        <v>-7.5</v>
      </c>
      <c r="L62">
        <v>70</v>
      </c>
    </row>
    <row r="63" spans="1:12" ht="12.75">
      <c r="A63">
        <v>709</v>
      </c>
      <c r="B63" s="10">
        <v>41389</v>
      </c>
      <c r="D63">
        <v>23.8</v>
      </c>
      <c r="G63">
        <v>31.1</v>
      </c>
      <c r="H63">
        <v>-8.2</v>
      </c>
      <c r="I63">
        <v>5.6</v>
      </c>
      <c r="J63">
        <v>-13.7</v>
      </c>
      <c r="K63">
        <v>-4.2</v>
      </c>
      <c r="L63">
        <v>69</v>
      </c>
    </row>
    <row r="64" spans="1:12" s="43" customFormat="1" ht="12.75">
      <c r="A64" s="43">
        <v>709</v>
      </c>
      <c r="B64" s="44">
        <v>41390</v>
      </c>
      <c r="D64" s="43">
        <v>23.8</v>
      </c>
      <c r="G64" s="43">
        <v>31.1</v>
      </c>
      <c r="H64" s="43">
        <v>-1.4</v>
      </c>
      <c r="I64" s="43">
        <v>8.8</v>
      </c>
      <c r="J64" s="43">
        <v>-9.1</v>
      </c>
      <c r="K64" s="43">
        <v>0.4</v>
      </c>
      <c r="L64" s="43">
        <v>67</v>
      </c>
    </row>
    <row r="65" spans="1:12" ht="12.75">
      <c r="A65">
        <v>709</v>
      </c>
      <c r="B65" s="10">
        <v>41391</v>
      </c>
      <c r="D65">
        <v>23.7</v>
      </c>
      <c r="E65">
        <f>+D64-D65</f>
        <v>0.10000000000000142</v>
      </c>
      <c r="G65">
        <v>31.1</v>
      </c>
      <c r="H65">
        <v>-0.6</v>
      </c>
      <c r="I65">
        <v>-99.9</v>
      </c>
      <c r="J65">
        <v>-9.2</v>
      </c>
      <c r="K65">
        <v>3</v>
      </c>
      <c r="L65">
        <v>65</v>
      </c>
    </row>
    <row r="66" spans="1:12" ht="12.75">
      <c r="A66">
        <v>709</v>
      </c>
      <c r="B66" s="10">
        <v>41392</v>
      </c>
      <c r="D66">
        <v>23.4</v>
      </c>
      <c r="E66">
        <f aca="true" t="shared" si="0" ref="E66:E103">+D65-D66</f>
        <v>0.3000000000000007</v>
      </c>
      <c r="G66">
        <v>31.1</v>
      </c>
      <c r="H66">
        <v>2.8</v>
      </c>
      <c r="I66">
        <v>25.6</v>
      </c>
      <c r="J66">
        <v>-3.3</v>
      </c>
      <c r="K66">
        <v>5.3</v>
      </c>
      <c r="L66">
        <v>62</v>
      </c>
    </row>
    <row r="67" spans="1:12" ht="12.75">
      <c r="A67">
        <v>709</v>
      </c>
      <c r="B67" s="10">
        <v>41393</v>
      </c>
      <c r="D67">
        <v>22.8</v>
      </c>
      <c r="E67">
        <f t="shared" si="0"/>
        <v>0.5999999999999979</v>
      </c>
      <c r="G67">
        <v>31.1</v>
      </c>
      <c r="H67">
        <v>2.7</v>
      </c>
      <c r="I67">
        <v>27.3</v>
      </c>
      <c r="J67">
        <v>-6</v>
      </c>
      <c r="K67">
        <v>7</v>
      </c>
      <c r="L67">
        <v>59</v>
      </c>
    </row>
    <row r="68" spans="1:12" ht="12.75">
      <c r="A68">
        <v>709</v>
      </c>
      <c r="B68" s="10">
        <v>41394</v>
      </c>
      <c r="D68">
        <v>21.9</v>
      </c>
      <c r="E68">
        <f t="shared" si="0"/>
        <v>0.9000000000000021</v>
      </c>
      <c r="G68">
        <v>31.1</v>
      </c>
      <c r="H68">
        <v>7.6</v>
      </c>
      <c r="I68">
        <v>14.7</v>
      </c>
      <c r="J68">
        <v>-5.4</v>
      </c>
      <c r="K68">
        <v>7.7</v>
      </c>
      <c r="L68">
        <v>56</v>
      </c>
    </row>
    <row r="69" spans="1:12" ht="12.75">
      <c r="A69">
        <v>709</v>
      </c>
      <c r="B69" s="10">
        <v>41395</v>
      </c>
      <c r="D69">
        <v>22.3</v>
      </c>
      <c r="E69">
        <f t="shared" si="0"/>
        <v>-0.40000000000000213</v>
      </c>
      <c r="F69">
        <f>+AVERAGE(E65:E69)</f>
        <v>0.3</v>
      </c>
      <c r="G69">
        <v>32.2</v>
      </c>
      <c r="H69">
        <v>-3.2</v>
      </c>
      <c r="I69">
        <v>28.5</v>
      </c>
      <c r="J69">
        <v>-3.2</v>
      </c>
      <c r="K69">
        <v>4.6</v>
      </c>
      <c r="L69">
        <v>62</v>
      </c>
    </row>
    <row r="70" spans="1:12" ht="12.75">
      <c r="A70">
        <v>709</v>
      </c>
      <c r="B70" s="10">
        <v>41396</v>
      </c>
      <c r="D70">
        <v>22.5</v>
      </c>
      <c r="E70">
        <f t="shared" si="0"/>
        <v>-0.1999999999999993</v>
      </c>
      <c r="F70">
        <f aca="true" t="shared" si="1" ref="F70:F103">+AVERAGE(E66:E70)</f>
        <v>0.23999999999999985</v>
      </c>
      <c r="G70">
        <v>32.6</v>
      </c>
      <c r="H70">
        <v>-10.2</v>
      </c>
      <c r="I70">
        <v>36.7</v>
      </c>
      <c r="J70">
        <v>-10.9</v>
      </c>
      <c r="K70">
        <v>-3.6</v>
      </c>
      <c r="L70">
        <v>60</v>
      </c>
    </row>
    <row r="71" spans="1:12" ht="12.75">
      <c r="A71">
        <v>709</v>
      </c>
      <c r="B71" s="10">
        <v>41397</v>
      </c>
      <c r="D71">
        <v>22.5</v>
      </c>
      <c r="E71">
        <f t="shared" si="0"/>
        <v>0</v>
      </c>
      <c r="F71">
        <f t="shared" si="1"/>
        <v>0.17999999999999972</v>
      </c>
      <c r="G71">
        <v>32.6</v>
      </c>
      <c r="H71">
        <v>-6</v>
      </c>
      <c r="I71">
        <v>23.3</v>
      </c>
      <c r="J71">
        <v>-17.1</v>
      </c>
      <c r="K71">
        <v>-4.2</v>
      </c>
      <c r="L71">
        <v>60</v>
      </c>
    </row>
    <row r="72" spans="1:12" ht="12.75">
      <c r="A72">
        <v>709</v>
      </c>
      <c r="B72" s="10">
        <v>41398</v>
      </c>
      <c r="D72">
        <v>22.5</v>
      </c>
      <c r="E72">
        <f t="shared" si="0"/>
        <v>0</v>
      </c>
      <c r="F72">
        <f t="shared" si="1"/>
        <v>0.060000000000000143</v>
      </c>
      <c r="G72">
        <v>32.6</v>
      </c>
      <c r="H72">
        <v>-0.5</v>
      </c>
      <c r="I72">
        <v>19</v>
      </c>
      <c r="J72">
        <v>-14.4</v>
      </c>
      <c r="K72">
        <v>1</v>
      </c>
      <c r="L72">
        <v>56</v>
      </c>
    </row>
    <row r="73" spans="1:12" ht="12.75">
      <c r="A73">
        <v>709</v>
      </c>
      <c r="B73" s="10">
        <v>41399</v>
      </c>
      <c r="D73">
        <v>22.4</v>
      </c>
      <c r="E73">
        <f t="shared" si="0"/>
        <v>0.10000000000000142</v>
      </c>
      <c r="F73">
        <f t="shared" si="1"/>
        <v>-0.1</v>
      </c>
      <c r="G73">
        <v>32.6</v>
      </c>
      <c r="H73">
        <v>1.5</v>
      </c>
      <c r="I73">
        <v>-99.9</v>
      </c>
      <c r="J73">
        <v>-1</v>
      </c>
      <c r="K73">
        <v>4.3</v>
      </c>
      <c r="L73">
        <v>56</v>
      </c>
    </row>
    <row r="74" spans="1:12" ht="12.75">
      <c r="A74">
        <v>709</v>
      </c>
      <c r="B74" s="10">
        <v>41400</v>
      </c>
      <c r="D74">
        <v>22</v>
      </c>
      <c r="E74">
        <f t="shared" si="0"/>
        <v>0.3999999999999986</v>
      </c>
      <c r="F74">
        <f t="shared" si="1"/>
        <v>0.060000000000000143</v>
      </c>
      <c r="G74">
        <v>32.6</v>
      </c>
      <c r="H74">
        <v>2.3</v>
      </c>
      <c r="I74">
        <v>-99.9</v>
      </c>
      <c r="J74">
        <v>-8.8</v>
      </c>
      <c r="K74">
        <v>5.4</v>
      </c>
      <c r="L74">
        <v>54</v>
      </c>
    </row>
    <row r="75" spans="1:12" ht="12.75">
      <c r="A75">
        <v>709</v>
      </c>
      <c r="B75" s="10">
        <v>41401</v>
      </c>
      <c r="D75">
        <v>21.4</v>
      </c>
      <c r="E75">
        <f t="shared" si="0"/>
        <v>0.6000000000000014</v>
      </c>
      <c r="F75">
        <f t="shared" si="1"/>
        <v>0.22000000000000028</v>
      </c>
      <c r="G75">
        <v>32.6</v>
      </c>
      <c r="H75">
        <v>2.3</v>
      </c>
      <c r="I75">
        <v>30.7</v>
      </c>
      <c r="J75">
        <v>-5.3</v>
      </c>
      <c r="K75">
        <v>5</v>
      </c>
      <c r="L75">
        <v>52</v>
      </c>
    </row>
    <row r="76" spans="1:12" ht="12.75">
      <c r="A76">
        <v>709</v>
      </c>
      <c r="B76" s="10">
        <v>41402</v>
      </c>
      <c r="D76">
        <v>21.1</v>
      </c>
      <c r="E76">
        <f t="shared" si="0"/>
        <v>0.29999999999999716</v>
      </c>
      <c r="F76">
        <f t="shared" si="1"/>
        <v>0.2799999999999997</v>
      </c>
      <c r="G76">
        <v>32.8</v>
      </c>
      <c r="H76">
        <v>0.8</v>
      </c>
      <c r="I76">
        <v>32.6</v>
      </c>
      <c r="J76">
        <v>-8.8</v>
      </c>
      <c r="K76">
        <v>3.4</v>
      </c>
      <c r="L76">
        <v>52</v>
      </c>
    </row>
    <row r="77" spans="1:12" ht="12.75">
      <c r="A77">
        <v>709</v>
      </c>
      <c r="B77" s="10">
        <v>41403</v>
      </c>
      <c r="D77">
        <v>20.9</v>
      </c>
      <c r="E77">
        <f t="shared" si="0"/>
        <v>0.20000000000000284</v>
      </c>
      <c r="F77">
        <f t="shared" si="1"/>
        <v>0.3200000000000003</v>
      </c>
      <c r="G77">
        <v>32.9</v>
      </c>
      <c r="H77">
        <v>1.9</v>
      </c>
      <c r="I77">
        <v>26.7</v>
      </c>
      <c r="J77">
        <v>-8.5</v>
      </c>
      <c r="K77">
        <v>2.9</v>
      </c>
      <c r="L77">
        <v>51</v>
      </c>
    </row>
    <row r="78" spans="1:12" ht="12.75">
      <c r="A78">
        <v>709</v>
      </c>
      <c r="B78" s="10">
        <v>41404</v>
      </c>
      <c r="D78">
        <v>20.3</v>
      </c>
      <c r="E78">
        <f t="shared" si="0"/>
        <v>0.5999999999999979</v>
      </c>
      <c r="F78">
        <f t="shared" si="1"/>
        <v>0.4199999999999996</v>
      </c>
      <c r="G78">
        <v>32.9</v>
      </c>
      <c r="H78">
        <v>0.3</v>
      </c>
      <c r="I78">
        <v>21.5</v>
      </c>
      <c r="J78">
        <v>-8.5</v>
      </c>
      <c r="K78">
        <v>4.2</v>
      </c>
      <c r="L78">
        <v>49</v>
      </c>
    </row>
    <row r="79" spans="1:12" ht="12.75">
      <c r="A79">
        <v>709</v>
      </c>
      <c r="B79" s="10">
        <v>41405</v>
      </c>
      <c r="D79">
        <v>19.3</v>
      </c>
      <c r="E79">
        <f t="shared" si="0"/>
        <v>1</v>
      </c>
      <c r="F79">
        <f t="shared" si="1"/>
        <v>0.5399999999999998</v>
      </c>
      <c r="G79">
        <v>32.9</v>
      </c>
      <c r="H79">
        <v>2</v>
      </c>
      <c r="I79">
        <v>38</v>
      </c>
      <c r="J79">
        <v>-8.3</v>
      </c>
      <c r="K79">
        <v>4.7</v>
      </c>
      <c r="L79">
        <v>46</v>
      </c>
    </row>
    <row r="80" spans="1:12" ht="12.75">
      <c r="A80">
        <v>709</v>
      </c>
      <c r="B80" s="10">
        <v>41406</v>
      </c>
      <c r="D80">
        <v>18.3</v>
      </c>
      <c r="E80">
        <f t="shared" si="0"/>
        <v>1</v>
      </c>
      <c r="F80">
        <f t="shared" si="1"/>
        <v>0.6199999999999996</v>
      </c>
      <c r="G80">
        <v>32.9</v>
      </c>
      <c r="H80">
        <v>4.8</v>
      </c>
      <c r="I80">
        <v>26.2</v>
      </c>
      <c r="J80">
        <v>-0.6</v>
      </c>
      <c r="K80">
        <v>6</v>
      </c>
      <c r="L80">
        <v>44</v>
      </c>
    </row>
    <row r="81" spans="1:12" ht="12.75">
      <c r="A81">
        <v>709</v>
      </c>
      <c r="B81" s="10">
        <v>41407</v>
      </c>
      <c r="D81">
        <v>17.1</v>
      </c>
      <c r="E81">
        <f t="shared" si="0"/>
        <v>1.1999999999999993</v>
      </c>
      <c r="F81">
        <f t="shared" si="1"/>
        <v>0.8</v>
      </c>
      <c r="G81">
        <v>32.9</v>
      </c>
      <c r="H81">
        <v>7</v>
      </c>
      <c r="I81">
        <v>-99.9</v>
      </c>
      <c r="J81">
        <v>2.9</v>
      </c>
      <c r="K81">
        <v>8.9</v>
      </c>
      <c r="L81">
        <v>41</v>
      </c>
    </row>
    <row r="82" spans="1:12" ht="12.75">
      <c r="A82">
        <v>709</v>
      </c>
      <c r="B82" s="10">
        <v>41408</v>
      </c>
      <c r="D82">
        <v>15.4</v>
      </c>
      <c r="E82">
        <f t="shared" si="0"/>
        <v>1.700000000000001</v>
      </c>
      <c r="F82">
        <f t="shared" si="1"/>
        <v>1.0999999999999996</v>
      </c>
      <c r="G82">
        <v>32.9</v>
      </c>
      <c r="H82">
        <v>8.2</v>
      </c>
      <c r="I82">
        <v>41.5</v>
      </c>
      <c r="J82">
        <v>6.3</v>
      </c>
      <c r="K82">
        <v>11.7</v>
      </c>
      <c r="L82">
        <v>36</v>
      </c>
    </row>
    <row r="83" spans="1:12" ht="12.75">
      <c r="A83">
        <v>709</v>
      </c>
      <c r="B83" s="10">
        <v>41409</v>
      </c>
      <c r="D83">
        <v>14.1</v>
      </c>
      <c r="E83">
        <f t="shared" si="0"/>
        <v>1.3000000000000007</v>
      </c>
      <c r="F83">
        <f t="shared" si="1"/>
        <v>1.2400000000000002</v>
      </c>
      <c r="G83">
        <v>32.9</v>
      </c>
      <c r="H83">
        <v>8.3</v>
      </c>
      <c r="I83">
        <v>28</v>
      </c>
      <c r="J83">
        <v>4.8</v>
      </c>
      <c r="K83">
        <v>11.6</v>
      </c>
      <c r="L83">
        <v>33</v>
      </c>
    </row>
    <row r="84" spans="1:12" ht="12.75">
      <c r="A84">
        <v>709</v>
      </c>
      <c r="B84" s="10">
        <v>41410</v>
      </c>
      <c r="D84">
        <v>13.4</v>
      </c>
      <c r="E84">
        <f t="shared" si="0"/>
        <v>0.6999999999999993</v>
      </c>
      <c r="F84">
        <f t="shared" si="1"/>
        <v>1.1800000000000002</v>
      </c>
      <c r="G84">
        <v>32.9</v>
      </c>
      <c r="H84">
        <v>5.9</v>
      </c>
      <c r="I84">
        <v>15.3</v>
      </c>
      <c r="J84">
        <v>3.8</v>
      </c>
      <c r="K84">
        <v>8.4</v>
      </c>
      <c r="L84">
        <v>31</v>
      </c>
    </row>
    <row r="85" spans="1:12" ht="12.75">
      <c r="A85">
        <v>709</v>
      </c>
      <c r="B85" s="10">
        <v>41411</v>
      </c>
      <c r="D85">
        <v>12.3</v>
      </c>
      <c r="E85">
        <f t="shared" si="0"/>
        <v>1.0999999999999996</v>
      </c>
      <c r="F85">
        <f t="shared" si="1"/>
        <v>1.2</v>
      </c>
      <c r="G85">
        <v>32.9</v>
      </c>
      <c r="H85">
        <v>6.9</v>
      </c>
      <c r="I85">
        <v>32.6</v>
      </c>
      <c r="J85">
        <v>-0.7</v>
      </c>
      <c r="K85">
        <v>8.5</v>
      </c>
      <c r="L85">
        <v>28</v>
      </c>
    </row>
    <row r="86" spans="1:12" ht="12.75">
      <c r="A86">
        <v>709</v>
      </c>
      <c r="B86" s="10">
        <v>41412</v>
      </c>
      <c r="D86">
        <v>10.9</v>
      </c>
      <c r="E86">
        <f t="shared" si="0"/>
        <v>1.4000000000000004</v>
      </c>
      <c r="F86">
        <f t="shared" si="1"/>
        <v>1.2400000000000002</v>
      </c>
      <c r="G86">
        <v>32.9</v>
      </c>
      <c r="H86">
        <v>5.8</v>
      </c>
      <c r="I86">
        <v>16.6</v>
      </c>
      <c r="J86">
        <v>4.9</v>
      </c>
      <c r="K86">
        <v>10.7</v>
      </c>
      <c r="L86">
        <v>26</v>
      </c>
    </row>
    <row r="87" spans="1:12" ht="12.75">
      <c r="A87">
        <v>709</v>
      </c>
      <c r="B87" s="10">
        <v>41413</v>
      </c>
      <c r="D87">
        <v>10.6</v>
      </c>
      <c r="E87">
        <f t="shared" si="0"/>
        <v>0.3000000000000007</v>
      </c>
      <c r="F87">
        <f t="shared" si="1"/>
        <v>0.9600000000000002</v>
      </c>
      <c r="G87">
        <v>33.2</v>
      </c>
      <c r="H87">
        <v>1</v>
      </c>
      <c r="I87">
        <v>25.3</v>
      </c>
      <c r="J87">
        <v>0.6</v>
      </c>
      <c r="K87">
        <v>4.3</v>
      </c>
      <c r="L87">
        <v>24</v>
      </c>
    </row>
    <row r="88" spans="1:12" ht="12.75">
      <c r="A88">
        <v>709</v>
      </c>
      <c r="B88" s="10">
        <v>41414</v>
      </c>
      <c r="D88">
        <v>10.8</v>
      </c>
      <c r="E88">
        <f t="shared" si="0"/>
        <v>-0.20000000000000107</v>
      </c>
      <c r="F88">
        <f t="shared" si="1"/>
        <v>0.6599999999999998</v>
      </c>
      <c r="G88">
        <v>33.6</v>
      </c>
      <c r="H88">
        <v>1.3</v>
      </c>
      <c r="I88">
        <v>20.9</v>
      </c>
      <c r="J88">
        <v>0.4</v>
      </c>
      <c r="K88">
        <v>2.3</v>
      </c>
      <c r="L88">
        <v>25</v>
      </c>
    </row>
    <row r="89" spans="1:12" ht="12.75">
      <c r="A89">
        <v>709</v>
      </c>
      <c r="B89" s="10">
        <v>41415</v>
      </c>
      <c r="D89">
        <v>11.7</v>
      </c>
      <c r="E89">
        <f t="shared" si="0"/>
        <v>-0.8999999999999986</v>
      </c>
      <c r="F89">
        <f t="shared" si="1"/>
        <v>0.3400000000000002</v>
      </c>
      <c r="G89">
        <v>34.6</v>
      </c>
      <c r="H89">
        <v>0.5</v>
      </c>
      <c r="I89">
        <v>5.1</v>
      </c>
      <c r="J89">
        <v>-11.4</v>
      </c>
      <c r="K89">
        <v>1.5</v>
      </c>
      <c r="L89">
        <v>30</v>
      </c>
    </row>
    <row r="90" spans="1:12" ht="12.75">
      <c r="A90">
        <v>709</v>
      </c>
      <c r="B90" s="10">
        <v>41416</v>
      </c>
      <c r="D90">
        <v>11.4</v>
      </c>
      <c r="E90">
        <f t="shared" si="0"/>
        <v>0.29999999999999893</v>
      </c>
      <c r="F90">
        <f t="shared" si="1"/>
        <v>0.18000000000000008</v>
      </c>
      <c r="G90">
        <v>34.6</v>
      </c>
      <c r="H90">
        <v>2.6</v>
      </c>
      <c r="I90">
        <v>38.1</v>
      </c>
      <c r="J90">
        <v>-0.1</v>
      </c>
      <c r="K90">
        <v>3.8</v>
      </c>
      <c r="L90">
        <v>27</v>
      </c>
    </row>
    <row r="91" spans="1:12" ht="12.75">
      <c r="A91">
        <v>709</v>
      </c>
      <c r="B91" s="10">
        <v>41417</v>
      </c>
      <c r="D91">
        <v>10.6</v>
      </c>
      <c r="E91">
        <f t="shared" si="0"/>
        <v>0.8000000000000007</v>
      </c>
      <c r="F91">
        <f t="shared" si="1"/>
        <v>0.060000000000000143</v>
      </c>
      <c r="G91">
        <v>34.6</v>
      </c>
      <c r="H91">
        <v>7.1</v>
      </c>
      <c r="I91">
        <v>16.9</v>
      </c>
      <c r="J91">
        <v>0.3</v>
      </c>
      <c r="K91">
        <v>9.3</v>
      </c>
      <c r="L91">
        <v>24</v>
      </c>
    </row>
    <row r="92" spans="1:12" ht="12.75">
      <c r="A92">
        <v>709</v>
      </c>
      <c r="B92" s="10">
        <v>41418</v>
      </c>
      <c r="D92">
        <v>8.6</v>
      </c>
      <c r="E92">
        <f t="shared" si="0"/>
        <v>2</v>
      </c>
      <c r="F92">
        <f t="shared" si="1"/>
        <v>0.4</v>
      </c>
      <c r="G92">
        <v>34.6</v>
      </c>
      <c r="H92">
        <v>11.5</v>
      </c>
      <c r="I92">
        <v>18.6</v>
      </c>
      <c r="J92">
        <v>5.6</v>
      </c>
      <c r="K92">
        <v>12.7</v>
      </c>
      <c r="L92">
        <v>20</v>
      </c>
    </row>
    <row r="93" spans="1:12" ht="12.75">
      <c r="A93">
        <v>709</v>
      </c>
      <c r="B93" s="10">
        <v>41419</v>
      </c>
      <c r="D93">
        <v>6.8</v>
      </c>
      <c r="E93">
        <f t="shared" si="0"/>
        <v>1.7999999999999998</v>
      </c>
      <c r="F93">
        <f t="shared" si="1"/>
        <v>0.8000000000000002</v>
      </c>
      <c r="G93">
        <v>34.6</v>
      </c>
      <c r="H93">
        <v>8.1</v>
      </c>
      <c r="I93">
        <v>34.4</v>
      </c>
      <c r="J93">
        <v>1.6</v>
      </c>
      <c r="K93">
        <v>10.8</v>
      </c>
      <c r="L93">
        <v>17</v>
      </c>
    </row>
    <row r="94" spans="1:12" ht="12.75">
      <c r="A94">
        <v>709</v>
      </c>
      <c r="B94" s="10">
        <v>41420</v>
      </c>
      <c r="D94">
        <v>5.2</v>
      </c>
      <c r="E94">
        <f t="shared" si="0"/>
        <v>1.5999999999999996</v>
      </c>
      <c r="F94">
        <f t="shared" si="1"/>
        <v>1.2999999999999998</v>
      </c>
      <c r="G94">
        <v>34.6</v>
      </c>
      <c r="H94">
        <v>7.7</v>
      </c>
      <c r="I94">
        <v>17.8</v>
      </c>
      <c r="J94">
        <v>6.3</v>
      </c>
      <c r="K94">
        <v>12.1</v>
      </c>
      <c r="L94">
        <v>13</v>
      </c>
    </row>
    <row r="95" spans="1:12" ht="12.75">
      <c r="A95">
        <v>709</v>
      </c>
      <c r="B95" s="10">
        <v>41421</v>
      </c>
      <c r="D95">
        <v>3.5</v>
      </c>
      <c r="E95">
        <f t="shared" si="0"/>
        <v>1.7000000000000002</v>
      </c>
      <c r="F95">
        <f t="shared" si="1"/>
        <v>1.58</v>
      </c>
      <c r="G95">
        <v>34.6</v>
      </c>
      <c r="H95">
        <v>9.1</v>
      </c>
      <c r="I95">
        <v>30.3</v>
      </c>
      <c r="J95">
        <v>3.7</v>
      </c>
      <c r="K95">
        <v>11.2</v>
      </c>
      <c r="L95">
        <v>11</v>
      </c>
    </row>
    <row r="96" spans="1:12" ht="12.75">
      <c r="A96">
        <v>709</v>
      </c>
      <c r="B96" s="10">
        <v>41422</v>
      </c>
      <c r="D96">
        <v>2.5</v>
      </c>
      <c r="E96">
        <f t="shared" si="0"/>
        <v>1</v>
      </c>
      <c r="F96">
        <f t="shared" si="1"/>
        <v>1.6199999999999999</v>
      </c>
      <c r="G96">
        <v>34.6</v>
      </c>
      <c r="H96">
        <v>5.1</v>
      </c>
      <c r="I96">
        <v>20.7</v>
      </c>
      <c r="J96">
        <v>-2.3</v>
      </c>
      <c r="K96">
        <v>9.2</v>
      </c>
      <c r="L96">
        <v>8</v>
      </c>
    </row>
    <row r="97" spans="1:12" ht="12.75">
      <c r="A97">
        <v>709</v>
      </c>
      <c r="B97" s="10">
        <v>41423</v>
      </c>
      <c r="D97">
        <v>1.9</v>
      </c>
      <c r="E97">
        <f t="shared" si="0"/>
        <v>0.6000000000000001</v>
      </c>
      <c r="F97">
        <f t="shared" si="1"/>
        <v>1.3399999999999999</v>
      </c>
      <c r="G97">
        <v>34.7</v>
      </c>
      <c r="H97">
        <v>3</v>
      </c>
      <c r="I97">
        <v>39.2</v>
      </c>
      <c r="J97">
        <v>0.1</v>
      </c>
      <c r="K97">
        <v>7.4</v>
      </c>
      <c r="L97">
        <v>5</v>
      </c>
    </row>
    <row r="98" spans="1:12" ht="12.75">
      <c r="A98">
        <v>709</v>
      </c>
      <c r="B98" s="10">
        <v>41424</v>
      </c>
      <c r="D98">
        <v>2.6</v>
      </c>
      <c r="E98">
        <f t="shared" si="0"/>
        <v>-0.7000000000000002</v>
      </c>
      <c r="F98">
        <f t="shared" si="1"/>
        <v>0.8400000000000001</v>
      </c>
      <c r="G98">
        <v>35.8</v>
      </c>
      <c r="H98">
        <v>0.9</v>
      </c>
      <c r="I98">
        <v>5.1</v>
      </c>
      <c r="J98">
        <v>0.4</v>
      </c>
      <c r="K98">
        <v>1.7</v>
      </c>
      <c r="L98">
        <v>5</v>
      </c>
    </row>
    <row r="99" spans="1:12" ht="12.75">
      <c r="A99">
        <v>709</v>
      </c>
      <c r="B99" s="10">
        <v>41425</v>
      </c>
      <c r="D99">
        <v>2.6</v>
      </c>
      <c r="E99">
        <f t="shared" si="0"/>
        <v>0</v>
      </c>
      <c r="F99">
        <f t="shared" si="1"/>
        <v>0.52</v>
      </c>
      <c r="G99">
        <v>35.9</v>
      </c>
      <c r="H99">
        <v>0.2</v>
      </c>
      <c r="I99">
        <v>23.4</v>
      </c>
      <c r="J99">
        <v>-11.2</v>
      </c>
      <c r="K99">
        <v>1.9</v>
      </c>
      <c r="L99">
        <v>8</v>
      </c>
    </row>
    <row r="100" spans="1:12" ht="12.75">
      <c r="A100">
        <v>709</v>
      </c>
      <c r="B100" s="10">
        <v>41426</v>
      </c>
      <c r="D100">
        <v>2.1</v>
      </c>
      <c r="E100">
        <f t="shared" si="0"/>
        <v>0.5</v>
      </c>
      <c r="F100">
        <f t="shared" si="1"/>
        <v>0.27999999999999997</v>
      </c>
      <c r="G100">
        <v>35.9</v>
      </c>
      <c r="H100">
        <v>0.4</v>
      </c>
      <c r="I100">
        <v>20.1</v>
      </c>
      <c r="J100">
        <v>-0.6</v>
      </c>
      <c r="K100">
        <v>3.8</v>
      </c>
      <c r="L100">
        <v>7</v>
      </c>
    </row>
    <row r="101" spans="1:12" ht="12.75">
      <c r="A101">
        <v>709</v>
      </c>
      <c r="B101" s="10">
        <v>41427</v>
      </c>
      <c r="D101">
        <v>1.7</v>
      </c>
      <c r="E101">
        <f t="shared" si="0"/>
        <v>0.40000000000000013</v>
      </c>
      <c r="F101">
        <f t="shared" si="1"/>
        <v>0.16</v>
      </c>
      <c r="G101">
        <v>35.9</v>
      </c>
      <c r="H101">
        <v>3.3</v>
      </c>
      <c r="I101">
        <v>29.4</v>
      </c>
      <c r="J101">
        <v>-1.5</v>
      </c>
      <c r="K101">
        <v>5.1</v>
      </c>
      <c r="L101">
        <v>6</v>
      </c>
    </row>
    <row r="102" spans="1:12" ht="12.75">
      <c r="A102">
        <v>709</v>
      </c>
      <c r="B102" s="10">
        <v>41428</v>
      </c>
      <c r="D102">
        <v>0.9</v>
      </c>
      <c r="E102">
        <f t="shared" si="0"/>
        <v>0.7999999999999999</v>
      </c>
      <c r="F102">
        <f t="shared" si="1"/>
        <v>0.19999999999999998</v>
      </c>
      <c r="G102">
        <v>35.9</v>
      </c>
      <c r="H102">
        <v>9.3</v>
      </c>
      <c r="I102">
        <v>32.3</v>
      </c>
      <c r="J102">
        <v>0.7</v>
      </c>
      <c r="K102">
        <v>10.8</v>
      </c>
      <c r="L102">
        <v>2</v>
      </c>
    </row>
    <row r="103" spans="1:12" ht="12.75">
      <c r="A103" s="9">
        <v>709</v>
      </c>
      <c r="B103" s="13">
        <v>41429</v>
      </c>
      <c r="C103" s="9"/>
      <c r="D103" s="9">
        <v>0.1</v>
      </c>
      <c r="E103" s="9">
        <f t="shared" si="0"/>
        <v>0.8</v>
      </c>
      <c r="F103" s="9">
        <f t="shared" si="1"/>
        <v>0.5</v>
      </c>
      <c r="G103" s="9">
        <v>35.9</v>
      </c>
      <c r="H103" s="9">
        <v>3.9</v>
      </c>
      <c r="I103" s="9">
        <v>22.8</v>
      </c>
      <c r="J103" s="9">
        <v>3.9</v>
      </c>
      <c r="K103" s="9">
        <v>11.8</v>
      </c>
      <c r="L103" s="9">
        <v>-1</v>
      </c>
    </row>
    <row r="104" spans="4:11" ht="12.75">
      <c r="D104" s="14" t="s">
        <v>48</v>
      </c>
      <c r="E104" s="34">
        <f>AVERAGE(E65:E103)</f>
        <v>0.6076923076923078</v>
      </c>
      <c r="F104" s="18">
        <f>AVERAGE(F65:F103)</f>
        <v>0.6182857142857143</v>
      </c>
      <c r="G104">
        <f>G103-G64</f>
        <v>4.799999999999997</v>
      </c>
      <c r="H104" t="s">
        <v>62</v>
      </c>
      <c r="J104" s="35" t="s">
        <v>63</v>
      </c>
      <c r="K104" s="17">
        <f>AVERAGE(K65:K103)</f>
        <v>6.056410256410257</v>
      </c>
    </row>
    <row r="105" spans="4:6" ht="12.75">
      <c r="D105" s="14" t="s">
        <v>49</v>
      </c>
      <c r="E105" s="22">
        <f>MAX(E65:E103)</f>
        <v>2</v>
      </c>
      <c r="F105" s="36">
        <f>MAX(F65:F103)</f>
        <v>1.6199999999999999</v>
      </c>
    </row>
    <row r="106" spans="4:5" ht="12.75">
      <c r="D106" s="14" t="s">
        <v>35</v>
      </c>
      <c r="E106" s="14">
        <f>COUNT(E65:E103)</f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ySplit="6" topLeftCell="A58" activePane="bottomLeft" state="frozen"/>
      <selection pane="topLeft" activeCell="A1" sqref="A1"/>
      <selection pane="bottomLeft" activeCell="A77" sqref="A77:L79"/>
    </sheetView>
  </sheetViews>
  <sheetFormatPr defaultColWidth="9.140625" defaultRowHeight="12.75"/>
  <cols>
    <col min="8" max="8" width="13.8515625" style="0" customWidth="1"/>
  </cols>
  <sheetData>
    <row r="1" ht="12.75">
      <c r="A1" t="s">
        <v>60</v>
      </c>
    </row>
    <row r="3" spans="5:6" ht="12.75">
      <c r="E3" s="14"/>
      <c r="F3" s="3" t="s">
        <v>53</v>
      </c>
    </row>
    <row r="4" spans="5:6" ht="12.75">
      <c r="E4" s="14"/>
      <c r="F4" s="3" t="s">
        <v>55</v>
      </c>
    </row>
    <row r="5" spans="5:6" ht="12.75">
      <c r="E5" s="14" t="s">
        <v>57</v>
      </c>
      <c r="F5" s="33" t="s">
        <v>57</v>
      </c>
    </row>
    <row r="6" spans="1:12" ht="12.75">
      <c r="A6" t="s">
        <v>21</v>
      </c>
      <c r="B6" t="s">
        <v>2</v>
      </c>
      <c r="C6" t="s">
        <v>61</v>
      </c>
      <c r="D6" t="s">
        <v>23</v>
      </c>
      <c r="E6" s="14" t="s">
        <v>59</v>
      </c>
      <c r="F6" s="6" t="s">
        <v>59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  <c r="L6" t="s">
        <v>29</v>
      </c>
    </row>
    <row r="7" spans="1:12" ht="12.75">
      <c r="A7">
        <v>709</v>
      </c>
      <c r="B7" s="10">
        <v>40969</v>
      </c>
      <c r="D7">
        <v>14.1</v>
      </c>
      <c r="G7">
        <v>19.6</v>
      </c>
      <c r="H7">
        <v>-6.4</v>
      </c>
      <c r="I7">
        <v>11.4</v>
      </c>
      <c r="J7">
        <v>-14.9</v>
      </c>
      <c r="K7">
        <v>-6.8</v>
      </c>
      <c r="L7">
        <v>61</v>
      </c>
    </row>
    <row r="8" spans="1:12" ht="12.75">
      <c r="A8">
        <v>709</v>
      </c>
      <c r="B8" s="10">
        <v>40970</v>
      </c>
      <c r="D8">
        <v>14.7</v>
      </c>
      <c r="G8">
        <v>20.4</v>
      </c>
      <c r="H8">
        <v>-12.9</v>
      </c>
      <c r="I8">
        <v>3.5</v>
      </c>
      <c r="J8">
        <v>-13</v>
      </c>
      <c r="K8">
        <v>-9.2</v>
      </c>
      <c r="L8">
        <v>71</v>
      </c>
    </row>
    <row r="9" spans="1:12" ht="12.75">
      <c r="A9">
        <v>709</v>
      </c>
      <c r="B9" s="10">
        <v>40971</v>
      </c>
      <c r="D9">
        <v>14.9</v>
      </c>
      <c r="G9">
        <v>20.6</v>
      </c>
      <c r="H9">
        <v>-14.7</v>
      </c>
      <c r="I9">
        <v>-9.2</v>
      </c>
      <c r="J9">
        <v>-18.4</v>
      </c>
      <c r="K9">
        <v>-13.4</v>
      </c>
      <c r="L9">
        <v>72</v>
      </c>
    </row>
    <row r="10" spans="1:12" ht="12.75">
      <c r="A10">
        <v>709</v>
      </c>
      <c r="B10" s="10">
        <v>40972</v>
      </c>
      <c r="D10">
        <v>15.1</v>
      </c>
      <c r="G10">
        <v>20.8</v>
      </c>
      <c r="H10">
        <v>-6.8</v>
      </c>
      <c r="I10">
        <v>-6.6</v>
      </c>
      <c r="J10">
        <v>-14.9</v>
      </c>
      <c r="K10">
        <v>-10.2</v>
      </c>
      <c r="L10">
        <v>71</v>
      </c>
    </row>
    <row r="11" spans="1:12" ht="12.75">
      <c r="A11">
        <v>709</v>
      </c>
      <c r="B11" s="10">
        <v>40973</v>
      </c>
      <c r="D11">
        <v>15.2</v>
      </c>
      <c r="G11">
        <v>20.8</v>
      </c>
      <c r="H11">
        <v>-5.5</v>
      </c>
      <c r="I11">
        <v>-99.9</v>
      </c>
      <c r="J11">
        <v>-6.9</v>
      </c>
      <c r="K11">
        <v>-4.1</v>
      </c>
      <c r="L11">
        <v>67</v>
      </c>
    </row>
    <row r="12" spans="1:12" ht="12.75">
      <c r="A12">
        <v>709</v>
      </c>
      <c r="B12" s="10">
        <v>40974</v>
      </c>
      <c r="D12">
        <v>15.2</v>
      </c>
      <c r="G12">
        <v>20.8</v>
      </c>
      <c r="H12">
        <v>-1.9</v>
      </c>
      <c r="I12">
        <v>23.5</v>
      </c>
      <c r="J12">
        <v>-8</v>
      </c>
      <c r="K12">
        <v>-1.4</v>
      </c>
      <c r="L12">
        <v>63</v>
      </c>
    </row>
    <row r="13" spans="1:12" ht="12.75">
      <c r="A13">
        <v>709</v>
      </c>
      <c r="B13" s="10">
        <v>40975</v>
      </c>
      <c r="D13">
        <v>15.2</v>
      </c>
      <c r="G13">
        <v>20.8</v>
      </c>
      <c r="H13">
        <v>2.4</v>
      </c>
      <c r="I13">
        <v>-99.9</v>
      </c>
      <c r="J13">
        <v>-6.7</v>
      </c>
      <c r="K13">
        <v>2.4</v>
      </c>
      <c r="L13">
        <v>62</v>
      </c>
    </row>
    <row r="14" spans="1:12" ht="12.75">
      <c r="A14">
        <v>709</v>
      </c>
      <c r="B14" s="10">
        <v>40976</v>
      </c>
      <c r="D14">
        <v>15.2</v>
      </c>
      <c r="G14">
        <v>20.8</v>
      </c>
      <c r="H14">
        <v>-5.7</v>
      </c>
      <c r="I14">
        <v>11.1</v>
      </c>
      <c r="J14">
        <v>-5.7</v>
      </c>
      <c r="K14">
        <v>-1.5</v>
      </c>
      <c r="L14">
        <v>61</v>
      </c>
    </row>
    <row r="15" spans="1:12" ht="12.75">
      <c r="A15">
        <v>709</v>
      </c>
      <c r="B15" s="10">
        <v>40977</v>
      </c>
      <c r="D15">
        <v>15.2</v>
      </c>
      <c r="G15">
        <v>20.8</v>
      </c>
      <c r="H15">
        <v>-6.6</v>
      </c>
      <c r="I15">
        <v>30</v>
      </c>
      <c r="J15">
        <v>-9.9</v>
      </c>
      <c r="K15">
        <v>-4.2</v>
      </c>
      <c r="L15">
        <v>60</v>
      </c>
    </row>
    <row r="16" spans="1:12" ht="12.75">
      <c r="A16">
        <v>709</v>
      </c>
      <c r="B16" s="10">
        <v>40978</v>
      </c>
      <c r="D16">
        <v>15.2</v>
      </c>
      <c r="G16">
        <v>20.8</v>
      </c>
      <c r="H16">
        <v>-3.7</v>
      </c>
      <c r="I16">
        <v>-99.9</v>
      </c>
      <c r="J16">
        <v>-10.2</v>
      </c>
      <c r="K16">
        <v>-1.3</v>
      </c>
      <c r="L16">
        <v>58</v>
      </c>
    </row>
    <row r="17" spans="1:12" ht="12.75">
      <c r="A17">
        <v>709</v>
      </c>
      <c r="B17" s="10">
        <v>40979</v>
      </c>
      <c r="D17">
        <v>15.2</v>
      </c>
      <c r="G17">
        <v>20.8</v>
      </c>
      <c r="H17">
        <v>-1.5</v>
      </c>
      <c r="I17">
        <v>26.4</v>
      </c>
      <c r="J17">
        <v>-12</v>
      </c>
      <c r="K17">
        <v>0.6</v>
      </c>
      <c r="L17">
        <v>57</v>
      </c>
    </row>
    <row r="18" spans="1:12" ht="12.75">
      <c r="A18">
        <v>709</v>
      </c>
      <c r="B18" s="10">
        <v>40980</v>
      </c>
      <c r="D18">
        <v>15.2</v>
      </c>
      <c r="G18">
        <v>20.8</v>
      </c>
      <c r="H18">
        <v>-1.2</v>
      </c>
      <c r="I18">
        <v>10.3</v>
      </c>
      <c r="J18">
        <v>-3.9</v>
      </c>
      <c r="K18">
        <v>0.8</v>
      </c>
      <c r="L18">
        <v>55</v>
      </c>
    </row>
    <row r="19" spans="1:12" s="28" customFormat="1" ht="12.75">
      <c r="A19" s="28">
        <v>709</v>
      </c>
      <c r="B19" s="29">
        <v>40981</v>
      </c>
      <c r="D19" s="28">
        <v>15.2</v>
      </c>
      <c r="G19" s="28">
        <v>20.8</v>
      </c>
      <c r="H19" s="28">
        <v>1.3</v>
      </c>
      <c r="I19" s="28">
        <v>19.9</v>
      </c>
      <c r="J19" s="28">
        <v>-2</v>
      </c>
      <c r="K19" s="28">
        <v>2.6</v>
      </c>
      <c r="L19" s="28">
        <v>54</v>
      </c>
    </row>
    <row r="20" spans="1:12" ht="12.75">
      <c r="A20">
        <v>709</v>
      </c>
      <c r="B20" s="10">
        <v>40982</v>
      </c>
      <c r="D20">
        <v>15.1</v>
      </c>
      <c r="E20" s="14">
        <f>D19-D20</f>
        <v>0.09999999999999964</v>
      </c>
      <c r="G20">
        <v>20.8</v>
      </c>
      <c r="H20">
        <v>3.7</v>
      </c>
      <c r="I20">
        <v>-99.9</v>
      </c>
      <c r="J20">
        <v>-1.3</v>
      </c>
      <c r="K20">
        <v>4.5</v>
      </c>
      <c r="L20">
        <v>53</v>
      </c>
    </row>
    <row r="21" spans="1:12" ht="12.75">
      <c r="A21">
        <v>709</v>
      </c>
      <c r="B21" s="10">
        <v>40983</v>
      </c>
      <c r="D21">
        <v>15</v>
      </c>
      <c r="E21" s="14">
        <f aca="true" t="shared" si="0" ref="E21:E45">D20-D21</f>
        <v>0.09999999999999964</v>
      </c>
      <c r="G21">
        <v>20.8</v>
      </c>
      <c r="H21">
        <v>0.8</v>
      </c>
      <c r="I21">
        <v>26.9</v>
      </c>
      <c r="J21">
        <v>-3</v>
      </c>
      <c r="K21">
        <v>4.4</v>
      </c>
      <c r="L21">
        <v>51</v>
      </c>
    </row>
    <row r="22" spans="1:12" ht="12.75">
      <c r="A22">
        <v>709</v>
      </c>
      <c r="B22" s="10">
        <v>40984</v>
      </c>
      <c r="D22">
        <v>14.9</v>
      </c>
      <c r="E22" s="14">
        <f t="shared" si="0"/>
        <v>0.09999999999999964</v>
      </c>
      <c r="G22">
        <v>20.8</v>
      </c>
      <c r="H22">
        <v>4.7</v>
      </c>
      <c r="I22">
        <v>11.1</v>
      </c>
      <c r="J22">
        <v>-0.1</v>
      </c>
      <c r="K22">
        <v>4.8</v>
      </c>
      <c r="L22">
        <v>50</v>
      </c>
    </row>
    <row r="23" spans="1:12" ht="12.75">
      <c r="A23">
        <v>709</v>
      </c>
      <c r="B23" s="10">
        <v>40985</v>
      </c>
      <c r="D23">
        <v>14.7</v>
      </c>
      <c r="E23" s="14">
        <f t="shared" si="0"/>
        <v>0.20000000000000107</v>
      </c>
      <c r="G23">
        <v>20.8</v>
      </c>
      <c r="H23">
        <v>5.1</v>
      </c>
      <c r="I23">
        <v>33.8</v>
      </c>
      <c r="J23">
        <v>1.2</v>
      </c>
      <c r="K23">
        <v>6.3</v>
      </c>
      <c r="L23">
        <v>49</v>
      </c>
    </row>
    <row r="24" spans="1:12" ht="12.75">
      <c r="A24">
        <v>709</v>
      </c>
      <c r="B24" s="10">
        <v>40986</v>
      </c>
      <c r="D24">
        <v>14.5</v>
      </c>
      <c r="E24" s="14">
        <f t="shared" si="0"/>
        <v>0.1999999999999993</v>
      </c>
      <c r="F24">
        <f>AVERAGE(E20:E24)</f>
        <v>0.13999999999999985</v>
      </c>
      <c r="G24">
        <v>20.8</v>
      </c>
      <c r="H24">
        <v>4.3</v>
      </c>
      <c r="I24">
        <v>12.2</v>
      </c>
      <c r="J24">
        <v>-1.7</v>
      </c>
      <c r="K24">
        <v>6.8</v>
      </c>
      <c r="L24">
        <v>49</v>
      </c>
    </row>
    <row r="25" spans="1:12" ht="12.75">
      <c r="A25">
        <v>709</v>
      </c>
      <c r="B25" s="10">
        <v>40987</v>
      </c>
      <c r="D25">
        <v>14.5</v>
      </c>
      <c r="E25" s="14">
        <f t="shared" si="0"/>
        <v>0</v>
      </c>
      <c r="F25">
        <f>AVERAGE(E21:E25)</f>
        <v>0.11999999999999993</v>
      </c>
      <c r="G25">
        <v>21.1</v>
      </c>
      <c r="H25">
        <v>-7.6</v>
      </c>
      <c r="I25">
        <v>27.3</v>
      </c>
      <c r="J25">
        <v>-7.6</v>
      </c>
      <c r="K25">
        <v>1.6</v>
      </c>
      <c r="L25">
        <v>49</v>
      </c>
    </row>
    <row r="26" spans="1:12" ht="12.75">
      <c r="A26">
        <v>709</v>
      </c>
      <c r="B26" s="10">
        <v>40988</v>
      </c>
      <c r="D26">
        <v>14.5</v>
      </c>
      <c r="E26" s="14">
        <f t="shared" si="0"/>
        <v>0</v>
      </c>
      <c r="F26">
        <f>AVERAGE(E22:E26)</f>
        <v>0.1</v>
      </c>
      <c r="G26">
        <v>21.3</v>
      </c>
      <c r="H26">
        <v>-8.7</v>
      </c>
      <c r="I26">
        <v>27.3</v>
      </c>
      <c r="J26">
        <v>-11.2</v>
      </c>
      <c r="K26">
        <v>-7.4</v>
      </c>
      <c r="L26">
        <v>49</v>
      </c>
    </row>
    <row r="27" spans="1:12" ht="12.75">
      <c r="A27">
        <v>709</v>
      </c>
      <c r="B27" s="10">
        <v>40989</v>
      </c>
      <c r="D27">
        <v>14.5</v>
      </c>
      <c r="E27" s="14">
        <f t="shared" si="0"/>
        <v>0</v>
      </c>
      <c r="F27">
        <f aca="true" t="shared" si="1" ref="F27:F45">AVERAGE(E23:E27)</f>
        <v>0.08000000000000007</v>
      </c>
      <c r="G27">
        <v>21.3</v>
      </c>
      <c r="H27">
        <v>-5.2</v>
      </c>
      <c r="I27">
        <v>9.3</v>
      </c>
      <c r="J27">
        <v>-12.1</v>
      </c>
      <c r="K27">
        <v>-6.5</v>
      </c>
      <c r="L27">
        <v>49</v>
      </c>
    </row>
    <row r="28" spans="1:12" ht="12.75">
      <c r="A28">
        <v>709</v>
      </c>
      <c r="B28" s="10">
        <v>40990</v>
      </c>
      <c r="D28">
        <v>14.5</v>
      </c>
      <c r="E28" s="14">
        <f t="shared" si="0"/>
        <v>0</v>
      </c>
      <c r="F28">
        <f t="shared" si="1"/>
        <v>0.039999999999999855</v>
      </c>
      <c r="G28">
        <v>21.3</v>
      </c>
      <c r="H28">
        <v>-2.7</v>
      </c>
      <c r="I28">
        <v>5.7</v>
      </c>
      <c r="J28">
        <v>-5.3</v>
      </c>
      <c r="K28">
        <v>-1.3</v>
      </c>
      <c r="L28">
        <v>48</v>
      </c>
    </row>
    <row r="29" spans="1:12" ht="12.75">
      <c r="A29">
        <v>709</v>
      </c>
      <c r="B29" s="10">
        <v>40991</v>
      </c>
      <c r="D29">
        <v>14.5</v>
      </c>
      <c r="E29" s="14">
        <f t="shared" si="0"/>
        <v>0</v>
      </c>
      <c r="F29">
        <f t="shared" si="1"/>
        <v>0</v>
      </c>
      <c r="G29">
        <v>21.3</v>
      </c>
      <c r="H29">
        <v>-1.3</v>
      </c>
      <c r="I29">
        <v>10.7</v>
      </c>
      <c r="J29">
        <v>-5</v>
      </c>
      <c r="K29">
        <v>2</v>
      </c>
      <c r="L29">
        <v>47</v>
      </c>
    </row>
    <row r="30" spans="1:12" ht="12.75">
      <c r="A30">
        <v>709</v>
      </c>
      <c r="B30" s="10">
        <v>40992</v>
      </c>
      <c r="D30">
        <v>14.2</v>
      </c>
      <c r="E30" s="14">
        <f t="shared" si="0"/>
        <v>0.3000000000000007</v>
      </c>
      <c r="F30">
        <f t="shared" si="1"/>
        <v>0.060000000000000143</v>
      </c>
      <c r="G30">
        <v>21.3</v>
      </c>
      <c r="H30">
        <v>1.9</v>
      </c>
      <c r="I30">
        <v>-99.9</v>
      </c>
      <c r="J30">
        <v>-2.7</v>
      </c>
      <c r="K30">
        <v>6.3</v>
      </c>
      <c r="L30">
        <v>45</v>
      </c>
    </row>
    <row r="31" spans="1:12" ht="12.75">
      <c r="A31">
        <v>709</v>
      </c>
      <c r="B31" s="10">
        <v>40993</v>
      </c>
      <c r="D31">
        <v>13.9</v>
      </c>
      <c r="E31" s="14">
        <f t="shared" si="0"/>
        <v>0.29999999999999893</v>
      </c>
      <c r="F31">
        <f t="shared" si="1"/>
        <v>0.11999999999999993</v>
      </c>
      <c r="G31">
        <v>21.3</v>
      </c>
      <c r="H31">
        <v>7.3</v>
      </c>
      <c r="I31">
        <v>13.4</v>
      </c>
      <c r="J31">
        <v>-1.3</v>
      </c>
      <c r="K31">
        <v>6.5</v>
      </c>
      <c r="L31">
        <v>44</v>
      </c>
    </row>
    <row r="32" spans="1:12" ht="12.75">
      <c r="A32">
        <v>709</v>
      </c>
      <c r="B32" s="10">
        <v>40994</v>
      </c>
      <c r="D32">
        <v>13.6</v>
      </c>
      <c r="E32" s="14">
        <f t="shared" si="0"/>
        <v>0.3000000000000007</v>
      </c>
      <c r="F32">
        <f t="shared" si="1"/>
        <v>0.18000000000000008</v>
      </c>
      <c r="G32">
        <v>21.3</v>
      </c>
      <c r="H32">
        <v>9.2</v>
      </c>
      <c r="I32">
        <v>-99.9</v>
      </c>
      <c r="J32">
        <v>4.7</v>
      </c>
      <c r="K32">
        <v>9.6</v>
      </c>
      <c r="L32">
        <v>43</v>
      </c>
    </row>
    <row r="33" spans="1:12" ht="12.75">
      <c r="A33">
        <v>709</v>
      </c>
      <c r="B33" s="10">
        <v>40995</v>
      </c>
      <c r="D33">
        <v>13.4</v>
      </c>
      <c r="E33" s="14">
        <f t="shared" si="0"/>
        <v>0.1999999999999993</v>
      </c>
      <c r="F33">
        <f t="shared" si="1"/>
        <v>0.21999999999999992</v>
      </c>
      <c r="G33">
        <v>21.3</v>
      </c>
      <c r="H33">
        <v>-2.3</v>
      </c>
      <c r="I33">
        <v>31.7</v>
      </c>
      <c r="J33">
        <v>-2.4</v>
      </c>
      <c r="K33">
        <v>5.1</v>
      </c>
      <c r="L33">
        <v>42</v>
      </c>
    </row>
    <row r="34" spans="1:12" ht="12.75">
      <c r="A34">
        <v>709</v>
      </c>
      <c r="B34" s="10">
        <v>40996</v>
      </c>
      <c r="D34">
        <v>13.1</v>
      </c>
      <c r="E34" s="14">
        <f t="shared" si="0"/>
        <v>0.3000000000000007</v>
      </c>
      <c r="F34">
        <f t="shared" si="1"/>
        <v>0.2800000000000001</v>
      </c>
      <c r="G34">
        <v>21.3</v>
      </c>
      <c r="H34">
        <v>1.8</v>
      </c>
      <c r="I34">
        <v>8.9</v>
      </c>
      <c r="J34">
        <v>-4.9</v>
      </c>
      <c r="K34">
        <v>2.1</v>
      </c>
      <c r="L34">
        <v>41</v>
      </c>
    </row>
    <row r="35" spans="1:12" ht="12.75">
      <c r="A35">
        <v>709</v>
      </c>
      <c r="B35" s="10">
        <v>40997</v>
      </c>
      <c r="D35">
        <v>12.8</v>
      </c>
      <c r="E35" s="14">
        <f t="shared" si="0"/>
        <v>0.29999999999999893</v>
      </c>
      <c r="F35">
        <f t="shared" si="1"/>
        <v>0.2799999999999997</v>
      </c>
      <c r="G35">
        <v>21.3</v>
      </c>
      <c r="H35">
        <v>4.3</v>
      </c>
      <c r="I35">
        <v>11.5</v>
      </c>
      <c r="J35">
        <v>-2.8</v>
      </c>
      <c r="K35">
        <v>6.1</v>
      </c>
      <c r="L35">
        <v>40</v>
      </c>
    </row>
    <row r="36" spans="1:12" ht="12.75">
      <c r="A36">
        <v>709</v>
      </c>
      <c r="B36" s="10">
        <v>40998</v>
      </c>
      <c r="D36">
        <v>12.5</v>
      </c>
      <c r="E36" s="14">
        <f t="shared" si="0"/>
        <v>0.3000000000000007</v>
      </c>
      <c r="F36">
        <f t="shared" si="1"/>
        <v>0.2800000000000001</v>
      </c>
      <c r="G36">
        <v>21.3</v>
      </c>
      <c r="H36">
        <v>3.1</v>
      </c>
      <c r="I36">
        <v>-99.9</v>
      </c>
      <c r="J36">
        <v>-0.1</v>
      </c>
      <c r="K36">
        <v>4.2</v>
      </c>
      <c r="L36">
        <v>38</v>
      </c>
    </row>
    <row r="37" spans="1:12" ht="12.75">
      <c r="A37">
        <v>709</v>
      </c>
      <c r="B37" s="10">
        <v>40999</v>
      </c>
      <c r="D37">
        <v>12</v>
      </c>
      <c r="E37" s="14">
        <f t="shared" si="0"/>
        <v>0.5</v>
      </c>
      <c r="F37">
        <f t="shared" si="1"/>
        <v>0.31999999999999995</v>
      </c>
      <c r="G37">
        <v>21.3</v>
      </c>
      <c r="H37">
        <v>4.6</v>
      </c>
      <c r="I37">
        <v>-99.9</v>
      </c>
      <c r="J37">
        <v>-4.1</v>
      </c>
      <c r="K37">
        <v>6.4</v>
      </c>
      <c r="L37">
        <v>37</v>
      </c>
    </row>
    <row r="38" spans="1:12" ht="12.75">
      <c r="A38">
        <v>709</v>
      </c>
      <c r="B38" s="10">
        <v>41000</v>
      </c>
      <c r="D38">
        <v>11.4</v>
      </c>
      <c r="E38" s="14">
        <f t="shared" si="0"/>
        <v>0.5999999999999996</v>
      </c>
      <c r="F38">
        <f t="shared" si="1"/>
        <v>0.4</v>
      </c>
      <c r="G38">
        <v>21.3</v>
      </c>
      <c r="H38">
        <v>8.7</v>
      </c>
      <c r="I38">
        <v>16.1</v>
      </c>
      <c r="J38">
        <v>3.2</v>
      </c>
      <c r="K38">
        <v>9.7</v>
      </c>
      <c r="L38">
        <v>35</v>
      </c>
    </row>
    <row r="39" spans="1:12" ht="12.75">
      <c r="A39">
        <v>709</v>
      </c>
      <c r="B39" s="10">
        <v>41001</v>
      </c>
      <c r="D39">
        <v>11</v>
      </c>
      <c r="E39" s="14">
        <f t="shared" si="0"/>
        <v>0.40000000000000036</v>
      </c>
      <c r="F39">
        <f t="shared" si="1"/>
        <v>0.41999999999999993</v>
      </c>
      <c r="G39">
        <v>21.3</v>
      </c>
      <c r="H39">
        <v>-2.5</v>
      </c>
      <c r="I39">
        <v>14.8</v>
      </c>
      <c r="J39">
        <v>-2.6</v>
      </c>
      <c r="K39">
        <v>7.3</v>
      </c>
      <c r="L39">
        <v>34</v>
      </c>
    </row>
    <row r="40" spans="1:12" ht="12.75">
      <c r="A40">
        <v>709</v>
      </c>
      <c r="B40" s="10">
        <v>41002</v>
      </c>
      <c r="D40">
        <v>10.9</v>
      </c>
      <c r="E40" s="14">
        <f t="shared" si="0"/>
        <v>0.09999999999999964</v>
      </c>
      <c r="F40">
        <f t="shared" si="1"/>
        <v>0.38000000000000006</v>
      </c>
      <c r="G40">
        <v>21.4</v>
      </c>
      <c r="H40">
        <v>-4</v>
      </c>
      <c r="I40">
        <v>2.4</v>
      </c>
      <c r="J40">
        <v>-4.8</v>
      </c>
      <c r="K40">
        <v>-2.3</v>
      </c>
      <c r="L40">
        <v>32</v>
      </c>
    </row>
    <row r="41" spans="1:12" ht="12.75">
      <c r="A41">
        <v>709</v>
      </c>
      <c r="B41" s="10">
        <v>41003</v>
      </c>
      <c r="D41">
        <v>10.9</v>
      </c>
      <c r="E41" s="14">
        <f t="shared" si="0"/>
        <v>0</v>
      </c>
      <c r="F41">
        <f t="shared" si="1"/>
        <v>0.31999999999999995</v>
      </c>
      <c r="G41">
        <v>21.4</v>
      </c>
      <c r="H41">
        <v>-2</v>
      </c>
      <c r="I41">
        <v>19.5</v>
      </c>
      <c r="J41">
        <v>-11.3</v>
      </c>
      <c r="K41">
        <v>0.3</v>
      </c>
      <c r="L41">
        <v>32</v>
      </c>
    </row>
    <row r="42" spans="1:12" ht="12.75">
      <c r="A42">
        <v>709</v>
      </c>
      <c r="B42" s="10">
        <v>41004</v>
      </c>
      <c r="D42">
        <v>10.5</v>
      </c>
      <c r="E42" s="14">
        <f t="shared" si="0"/>
        <v>0.40000000000000036</v>
      </c>
      <c r="F42">
        <f t="shared" si="1"/>
        <v>0.3</v>
      </c>
      <c r="G42">
        <v>21.4</v>
      </c>
      <c r="H42">
        <v>4.1</v>
      </c>
      <c r="I42">
        <v>11.7</v>
      </c>
      <c r="J42">
        <v>-9</v>
      </c>
      <c r="K42">
        <v>4.4</v>
      </c>
      <c r="L42">
        <v>32</v>
      </c>
    </row>
    <row r="43" spans="1:12" ht="12.75">
      <c r="A43">
        <v>709</v>
      </c>
      <c r="B43" s="10">
        <v>41005</v>
      </c>
      <c r="D43">
        <v>10.2</v>
      </c>
      <c r="E43" s="14">
        <f t="shared" si="0"/>
        <v>0.3000000000000007</v>
      </c>
      <c r="F43">
        <f t="shared" si="1"/>
        <v>0.2400000000000002</v>
      </c>
      <c r="G43">
        <v>21.4</v>
      </c>
      <c r="H43">
        <v>5.5</v>
      </c>
      <c r="I43">
        <v>27.4</v>
      </c>
      <c r="J43">
        <v>1.6</v>
      </c>
      <c r="K43">
        <v>7.1</v>
      </c>
      <c r="L43">
        <v>30</v>
      </c>
    </row>
    <row r="44" spans="1:12" ht="12.75">
      <c r="A44">
        <v>709</v>
      </c>
      <c r="B44" s="10">
        <v>41006</v>
      </c>
      <c r="D44">
        <v>10.2</v>
      </c>
      <c r="E44" s="14">
        <f t="shared" si="0"/>
        <v>0</v>
      </c>
      <c r="F44">
        <f t="shared" si="1"/>
        <v>0.16000000000000014</v>
      </c>
      <c r="G44">
        <v>21.4</v>
      </c>
      <c r="H44">
        <v>-7.9</v>
      </c>
      <c r="I44">
        <v>20.4</v>
      </c>
      <c r="J44">
        <v>-14.3</v>
      </c>
      <c r="K44">
        <v>2.1</v>
      </c>
      <c r="L44">
        <v>30</v>
      </c>
    </row>
    <row r="45" spans="1:12" ht="12.75">
      <c r="A45">
        <v>709</v>
      </c>
      <c r="B45" s="10">
        <v>41007</v>
      </c>
      <c r="D45">
        <v>10.2</v>
      </c>
      <c r="E45" s="14">
        <f t="shared" si="0"/>
        <v>0</v>
      </c>
      <c r="F45">
        <f t="shared" si="1"/>
        <v>0.1400000000000002</v>
      </c>
      <c r="G45">
        <v>21.4</v>
      </c>
      <c r="H45">
        <v>-0.4</v>
      </c>
      <c r="I45">
        <v>6.8</v>
      </c>
      <c r="J45">
        <v>-8.9</v>
      </c>
      <c r="K45">
        <v>-1.3</v>
      </c>
      <c r="L45">
        <v>29</v>
      </c>
    </row>
    <row r="46" spans="1:12" ht="12.75">
      <c r="A46">
        <v>709</v>
      </c>
      <c r="B46" s="10">
        <v>41008</v>
      </c>
      <c r="D46">
        <v>9.9</v>
      </c>
      <c r="E46" s="14">
        <f aca="true" t="shared" si="2" ref="E46:E76">D45-D46</f>
        <v>0.29999999999999893</v>
      </c>
      <c r="F46">
        <f aca="true" t="shared" si="3" ref="F46:F76">AVERAGE(E42:E46)</f>
        <v>0.2</v>
      </c>
      <c r="G46">
        <v>21.4</v>
      </c>
      <c r="H46">
        <v>0.5</v>
      </c>
      <c r="I46">
        <v>26.2</v>
      </c>
      <c r="J46">
        <v>-8.3</v>
      </c>
      <c r="K46">
        <v>4.4</v>
      </c>
      <c r="L46">
        <v>28</v>
      </c>
    </row>
    <row r="47" spans="1:12" ht="12.75">
      <c r="A47">
        <v>709</v>
      </c>
      <c r="B47" s="10">
        <v>41009</v>
      </c>
      <c r="D47">
        <v>9</v>
      </c>
      <c r="E47" s="14">
        <f t="shared" si="2"/>
        <v>0.9000000000000004</v>
      </c>
      <c r="F47">
        <f t="shared" si="3"/>
        <v>0.3</v>
      </c>
      <c r="G47">
        <v>21.4</v>
      </c>
      <c r="H47">
        <v>3.4</v>
      </c>
      <c r="I47">
        <v>24.3</v>
      </c>
      <c r="J47">
        <v>-5.3</v>
      </c>
      <c r="K47">
        <v>6.9</v>
      </c>
      <c r="L47">
        <v>26</v>
      </c>
    </row>
    <row r="48" spans="1:12" ht="12.75">
      <c r="A48">
        <v>709</v>
      </c>
      <c r="B48" s="10">
        <v>41010</v>
      </c>
      <c r="D48">
        <v>8.2</v>
      </c>
      <c r="E48" s="14">
        <f t="shared" si="2"/>
        <v>0.8000000000000007</v>
      </c>
      <c r="F48">
        <f t="shared" si="3"/>
        <v>0.4</v>
      </c>
      <c r="G48">
        <v>21.4</v>
      </c>
      <c r="H48">
        <v>7.9</v>
      </c>
      <c r="I48">
        <v>-99.9</v>
      </c>
      <c r="J48">
        <v>-0.2</v>
      </c>
      <c r="K48">
        <v>8.6</v>
      </c>
      <c r="L48">
        <v>25</v>
      </c>
    </row>
    <row r="49" spans="1:12" ht="12.75">
      <c r="A49">
        <v>709</v>
      </c>
      <c r="B49" s="10">
        <v>41011</v>
      </c>
      <c r="D49">
        <v>7.5</v>
      </c>
      <c r="E49" s="14">
        <f t="shared" si="2"/>
        <v>0.6999999999999993</v>
      </c>
      <c r="F49">
        <f t="shared" si="3"/>
        <v>0.5399999999999998</v>
      </c>
      <c r="G49">
        <v>21.4</v>
      </c>
      <c r="H49">
        <v>3.4</v>
      </c>
      <c r="I49">
        <v>17.4</v>
      </c>
      <c r="J49">
        <v>1.9</v>
      </c>
      <c r="K49">
        <v>8.5</v>
      </c>
      <c r="L49">
        <v>24</v>
      </c>
    </row>
    <row r="50" spans="1:12" ht="12.75">
      <c r="A50">
        <v>709</v>
      </c>
      <c r="B50" s="10">
        <v>41012</v>
      </c>
      <c r="D50">
        <v>7.6</v>
      </c>
      <c r="E50" s="14">
        <f t="shared" si="2"/>
        <v>-0.09999999999999964</v>
      </c>
      <c r="F50">
        <f t="shared" si="3"/>
        <v>0.5199999999999999</v>
      </c>
      <c r="G50">
        <v>21.6</v>
      </c>
      <c r="H50">
        <v>-2.6</v>
      </c>
      <c r="I50">
        <v>6.2</v>
      </c>
      <c r="J50">
        <v>-5.7</v>
      </c>
      <c r="K50">
        <v>0.3</v>
      </c>
      <c r="L50">
        <v>24</v>
      </c>
    </row>
    <row r="51" spans="1:12" ht="12.75">
      <c r="A51">
        <v>709</v>
      </c>
      <c r="B51" s="10">
        <v>41013</v>
      </c>
      <c r="D51">
        <v>7.6</v>
      </c>
      <c r="E51" s="14">
        <f t="shared" si="2"/>
        <v>0</v>
      </c>
      <c r="F51">
        <f t="shared" si="3"/>
        <v>0.46000000000000013</v>
      </c>
      <c r="G51">
        <v>21.7</v>
      </c>
      <c r="H51">
        <v>-1.1</v>
      </c>
      <c r="I51">
        <v>15.8</v>
      </c>
      <c r="J51">
        <v>-3.5</v>
      </c>
      <c r="K51">
        <v>-0.4</v>
      </c>
      <c r="L51">
        <v>24</v>
      </c>
    </row>
    <row r="52" spans="1:12" ht="12.75">
      <c r="A52">
        <v>709</v>
      </c>
      <c r="B52" s="10">
        <v>41014</v>
      </c>
      <c r="D52">
        <v>7.9</v>
      </c>
      <c r="E52" s="14">
        <f t="shared" si="2"/>
        <v>-0.3000000000000007</v>
      </c>
      <c r="F52">
        <f t="shared" si="3"/>
        <v>0.21999999999999992</v>
      </c>
      <c r="G52">
        <v>22.1</v>
      </c>
      <c r="H52">
        <v>-2.4</v>
      </c>
      <c r="I52">
        <v>5.7</v>
      </c>
      <c r="J52">
        <v>-8.9</v>
      </c>
      <c r="K52">
        <v>-0.7</v>
      </c>
      <c r="L52">
        <v>28</v>
      </c>
    </row>
    <row r="53" spans="1:12" ht="12.75">
      <c r="A53">
        <v>709</v>
      </c>
      <c r="B53" s="10">
        <v>41015</v>
      </c>
      <c r="D53">
        <v>8.4</v>
      </c>
      <c r="E53" s="14">
        <f t="shared" si="2"/>
        <v>-0.5</v>
      </c>
      <c r="F53">
        <f t="shared" si="3"/>
        <v>-0.040000000000000216</v>
      </c>
      <c r="G53">
        <v>22.8</v>
      </c>
      <c r="H53">
        <v>-3.2</v>
      </c>
      <c r="I53">
        <v>18.3</v>
      </c>
      <c r="J53">
        <v>-3.4</v>
      </c>
      <c r="K53">
        <v>-1.9</v>
      </c>
      <c r="L53">
        <v>30</v>
      </c>
    </row>
    <row r="54" spans="1:12" ht="12.75">
      <c r="A54">
        <v>709</v>
      </c>
      <c r="B54" s="10">
        <v>41016</v>
      </c>
      <c r="D54">
        <v>8.4</v>
      </c>
      <c r="E54" s="14">
        <f t="shared" si="2"/>
        <v>0</v>
      </c>
      <c r="F54">
        <f t="shared" si="3"/>
        <v>-0.18000000000000008</v>
      </c>
      <c r="G54">
        <v>22.8</v>
      </c>
      <c r="H54">
        <v>-2.4</v>
      </c>
      <c r="I54">
        <v>3.6</v>
      </c>
      <c r="J54">
        <v>-4.2</v>
      </c>
      <c r="K54">
        <v>-1.3</v>
      </c>
      <c r="L54">
        <v>30</v>
      </c>
    </row>
    <row r="55" spans="1:12" ht="12.75">
      <c r="A55">
        <v>709</v>
      </c>
      <c r="B55" s="10">
        <v>41017</v>
      </c>
      <c r="D55">
        <v>8.4</v>
      </c>
      <c r="E55" s="14">
        <f t="shared" si="2"/>
        <v>0</v>
      </c>
      <c r="F55">
        <f t="shared" si="3"/>
        <v>-0.16000000000000014</v>
      </c>
      <c r="G55">
        <v>22.8</v>
      </c>
      <c r="H55">
        <v>-0.9</v>
      </c>
      <c r="I55">
        <v>16.9</v>
      </c>
      <c r="J55">
        <v>-8.2</v>
      </c>
      <c r="K55">
        <v>1.6</v>
      </c>
      <c r="L55">
        <v>29</v>
      </c>
    </row>
    <row r="56" spans="1:12" ht="12.75">
      <c r="A56">
        <v>709</v>
      </c>
      <c r="B56" s="10">
        <v>41018</v>
      </c>
      <c r="D56">
        <v>8.9</v>
      </c>
      <c r="E56" s="14">
        <f t="shared" si="2"/>
        <v>-0.5</v>
      </c>
      <c r="F56">
        <f t="shared" si="3"/>
        <v>-0.2600000000000001</v>
      </c>
      <c r="G56">
        <v>23.5</v>
      </c>
      <c r="H56">
        <v>-0.6</v>
      </c>
      <c r="I56">
        <v>28.5</v>
      </c>
      <c r="J56">
        <v>-0.9</v>
      </c>
      <c r="K56">
        <v>3.8</v>
      </c>
      <c r="L56">
        <v>31</v>
      </c>
    </row>
    <row r="57" spans="1:12" ht="12.75">
      <c r="A57">
        <v>709</v>
      </c>
      <c r="B57" s="10">
        <v>41019</v>
      </c>
      <c r="D57">
        <v>9.2</v>
      </c>
      <c r="E57" s="14">
        <f t="shared" si="2"/>
        <v>-0.29999999999999893</v>
      </c>
      <c r="F57">
        <f t="shared" si="3"/>
        <v>-0.2599999999999998</v>
      </c>
      <c r="G57">
        <v>23.8</v>
      </c>
      <c r="H57">
        <v>0</v>
      </c>
      <c r="I57">
        <v>25.6</v>
      </c>
      <c r="J57">
        <v>-1.1</v>
      </c>
      <c r="K57">
        <v>0.7</v>
      </c>
      <c r="L57">
        <v>32</v>
      </c>
    </row>
    <row r="58" spans="1:12" ht="12.75">
      <c r="A58">
        <v>709</v>
      </c>
      <c r="B58" s="10">
        <v>41020</v>
      </c>
      <c r="D58">
        <v>9.2</v>
      </c>
      <c r="E58" s="14">
        <f t="shared" si="2"/>
        <v>0</v>
      </c>
      <c r="F58">
        <f t="shared" si="3"/>
        <v>-0.15999999999999978</v>
      </c>
      <c r="G58">
        <v>23.8</v>
      </c>
      <c r="H58">
        <v>1.2</v>
      </c>
      <c r="I58">
        <v>5.1</v>
      </c>
      <c r="J58">
        <v>-1</v>
      </c>
      <c r="K58">
        <v>1.9</v>
      </c>
      <c r="L58">
        <v>31</v>
      </c>
    </row>
    <row r="59" spans="1:12" ht="12.75">
      <c r="A59">
        <v>709</v>
      </c>
      <c r="B59" s="10">
        <v>41021</v>
      </c>
      <c r="D59">
        <v>8.9</v>
      </c>
      <c r="E59" s="14">
        <f t="shared" si="2"/>
        <v>0.29999999999999893</v>
      </c>
      <c r="F59">
        <f t="shared" si="3"/>
        <v>-0.1</v>
      </c>
      <c r="G59">
        <v>23.8</v>
      </c>
      <c r="H59">
        <v>4.5</v>
      </c>
      <c r="I59">
        <v>29.3</v>
      </c>
      <c r="J59">
        <v>-7.4</v>
      </c>
      <c r="K59">
        <v>6.7</v>
      </c>
      <c r="L59">
        <v>28</v>
      </c>
    </row>
    <row r="60" spans="1:12" ht="12.75">
      <c r="A60">
        <v>709</v>
      </c>
      <c r="B60" s="10">
        <v>41022</v>
      </c>
      <c r="D60">
        <v>8.4</v>
      </c>
      <c r="E60" s="14">
        <f t="shared" si="2"/>
        <v>0.5</v>
      </c>
      <c r="F60">
        <f t="shared" si="3"/>
        <v>0</v>
      </c>
      <c r="G60">
        <v>23.8</v>
      </c>
      <c r="H60">
        <v>3.6</v>
      </c>
      <c r="I60">
        <v>-99.9</v>
      </c>
      <c r="J60">
        <v>2.8</v>
      </c>
      <c r="K60">
        <v>9.1</v>
      </c>
      <c r="L60">
        <v>25</v>
      </c>
    </row>
    <row r="61" spans="1:12" ht="12.75">
      <c r="A61">
        <v>709</v>
      </c>
      <c r="B61" s="10">
        <v>41023</v>
      </c>
      <c r="D61">
        <v>7.5</v>
      </c>
      <c r="E61" s="14">
        <f t="shared" si="2"/>
        <v>0.9000000000000004</v>
      </c>
      <c r="F61">
        <f t="shared" si="3"/>
        <v>0.2800000000000001</v>
      </c>
      <c r="G61">
        <v>23.8</v>
      </c>
      <c r="H61">
        <v>6.9</v>
      </c>
      <c r="I61">
        <v>18.4</v>
      </c>
      <c r="J61">
        <v>1.5</v>
      </c>
      <c r="K61">
        <v>10.1</v>
      </c>
      <c r="L61">
        <v>23</v>
      </c>
    </row>
    <row r="62" spans="1:12" ht="12.75">
      <c r="A62">
        <v>709</v>
      </c>
      <c r="B62" s="10">
        <v>41024</v>
      </c>
      <c r="D62">
        <v>6.7</v>
      </c>
      <c r="E62" s="14">
        <f t="shared" si="2"/>
        <v>0.7999999999999998</v>
      </c>
      <c r="F62">
        <f t="shared" si="3"/>
        <v>0.49999999999999983</v>
      </c>
      <c r="G62">
        <v>23.8</v>
      </c>
      <c r="H62">
        <v>7.3</v>
      </c>
      <c r="I62">
        <v>35.6</v>
      </c>
      <c r="J62">
        <v>2.7</v>
      </c>
      <c r="K62">
        <v>10.8</v>
      </c>
      <c r="L62">
        <v>21</v>
      </c>
    </row>
    <row r="63" spans="1:12" ht="12.75">
      <c r="A63">
        <v>709</v>
      </c>
      <c r="B63" s="10">
        <v>41025</v>
      </c>
      <c r="D63">
        <v>5.8</v>
      </c>
      <c r="E63" s="14">
        <f t="shared" si="2"/>
        <v>0.9000000000000004</v>
      </c>
      <c r="F63">
        <f t="shared" si="3"/>
        <v>0.6799999999999999</v>
      </c>
      <c r="G63">
        <v>23.8</v>
      </c>
      <c r="H63">
        <v>4.4</v>
      </c>
      <c r="I63">
        <v>14.9</v>
      </c>
      <c r="J63">
        <v>-0.4</v>
      </c>
      <c r="K63">
        <v>9.4</v>
      </c>
      <c r="L63">
        <v>19</v>
      </c>
    </row>
    <row r="64" spans="1:12" ht="12.75">
      <c r="A64">
        <v>709</v>
      </c>
      <c r="B64" s="10">
        <v>41026</v>
      </c>
      <c r="D64">
        <v>4.8</v>
      </c>
      <c r="E64" s="14">
        <f t="shared" si="2"/>
        <v>1</v>
      </c>
      <c r="F64">
        <f t="shared" si="3"/>
        <v>0.8200000000000001</v>
      </c>
      <c r="G64">
        <v>24.4</v>
      </c>
      <c r="H64">
        <v>3.1</v>
      </c>
      <c r="I64">
        <v>26.3</v>
      </c>
      <c r="J64">
        <v>1.7</v>
      </c>
      <c r="K64">
        <v>7.9</v>
      </c>
      <c r="L64">
        <v>17</v>
      </c>
    </row>
    <row r="65" spans="1:12" ht="12.75">
      <c r="A65">
        <v>709</v>
      </c>
      <c r="B65" s="10">
        <v>41027</v>
      </c>
      <c r="D65">
        <v>5.2</v>
      </c>
      <c r="E65" s="14">
        <f t="shared" si="2"/>
        <v>-0.40000000000000036</v>
      </c>
      <c r="F65">
        <f t="shared" si="3"/>
        <v>0.64</v>
      </c>
      <c r="G65">
        <v>25.1</v>
      </c>
      <c r="H65">
        <v>-5.8</v>
      </c>
      <c r="I65">
        <v>26</v>
      </c>
      <c r="J65">
        <v>-5.9</v>
      </c>
      <c r="K65">
        <v>-1.4</v>
      </c>
      <c r="L65">
        <v>19</v>
      </c>
    </row>
    <row r="66" spans="1:12" ht="12.75">
      <c r="A66">
        <v>709</v>
      </c>
      <c r="B66" s="10">
        <v>41028</v>
      </c>
      <c r="D66">
        <v>5.2</v>
      </c>
      <c r="E66" s="14">
        <f t="shared" si="2"/>
        <v>0</v>
      </c>
      <c r="F66">
        <f t="shared" si="3"/>
        <v>0.45999999999999996</v>
      </c>
      <c r="G66">
        <v>25.1</v>
      </c>
      <c r="H66">
        <v>-3.1</v>
      </c>
      <c r="I66">
        <v>30.4</v>
      </c>
      <c r="J66">
        <v>-15.8</v>
      </c>
      <c r="K66">
        <v>-1.3</v>
      </c>
      <c r="L66">
        <v>18</v>
      </c>
    </row>
    <row r="67" spans="1:12" ht="12.75">
      <c r="A67">
        <v>709</v>
      </c>
      <c r="B67" s="10">
        <v>41029</v>
      </c>
      <c r="D67">
        <v>4.5</v>
      </c>
      <c r="E67" s="14">
        <f t="shared" si="2"/>
        <v>0.7000000000000002</v>
      </c>
      <c r="F67">
        <f t="shared" si="3"/>
        <v>0.44000000000000006</v>
      </c>
      <c r="G67">
        <v>25.1</v>
      </c>
      <c r="H67">
        <v>-0.2</v>
      </c>
      <c r="I67">
        <v>7.7</v>
      </c>
      <c r="J67">
        <v>-5.7</v>
      </c>
      <c r="K67">
        <v>1</v>
      </c>
      <c r="L67">
        <v>17</v>
      </c>
    </row>
    <row r="68" spans="1:12" ht="12.75">
      <c r="A68">
        <v>709</v>
      </c>
      <c r="B68" s="10">
        <v>41030</v>
      </c>
      <c r="D68">
        <v>3.6</v>
      </c>
      <c r="E68" s="14">
        <f t="shared" si="2"/>
        <v>0.8999999999999999</v>
      </c>
      <c r="F68">
        <f t="shared" si="3"/>
        <v>0.43999999999999995</v>
      </c>
      <c r="G68">
        <v>25.1</v>
      </c>
      <c r="H68">
        <v>8.2</v>
      </c>
      <c r="I68">
        <v>14.4</v>
      </c>
      <c r="J68">
        <v>-1.7</v>
      </c>
      <c r="K68">
        <v>6.6</v>
      </c>
      <c r="L68">
        <v>15</v>
      </c>
    </row>
    <row r="69" spans="1:12" ht="12.75">
      <c r="A69">
        <v>709</v>
      </c>
      <c r="B69" s="10">
        <v>41031</v>
      </c>
      <c r="D69">
        <v>3</v>
      </c>
      <c r="E69" s="14">
        <f t="shared" si="2"/>
        <v>0.6000000000000001</v>
      </c>
      <c r="F69">
        <f t="shared" si="3"/>
        <v>0.36</v>
      </c>
      <c r="G69">
        <v>25.2</v>
      </c>
      <c r="H69">
        <v>1.5</v>
      </c>
      <c r="I69">
        <v>38.7</v>
      </c>
      <c r="J69">
        <v>-7.9</v>
      </c>
      <c r="K69">
        <v>5.5</v>
      </c>
      <c r="L69">
        <v>14</v>
      </c>
    </row>
    <row r="70" spans="1:12" ht="12.75">
      <c r="A70">
        <v>709</v>
      </c>
      <c r="B70" s="10">
        <v>41032</v>
      </c>
      <c r="D70">
        <v>2.5</v>
      </c>
      <c r="E70" s="14">
        <f t="shared" si="2"/>
        <v>0.5</v>
      </c>
      <c r="F70">
        <f t="shared" si="3"/>
        <v>0.54</v>
      </c>
      <c r="G70">
        <v>25.3</v>
      </c>
      <c r="H70">
        <v>1.2</v>
      </c>
      <c r="I70">
        <v>38.6</v>
      </c>
      <c r="J70">
        <v>1.1</v>
      </c>
      <c r="K70">
        <v>5.5</v>
      </c>
      <c r="L70">
        <v>12</v>
      </c>
    </row>
    <row r="71" spans="1:12" ht="12.75">
      <c r="A71">
        <v>709</v>
      </c>
      <c r="B71" s="10">
        <v>41033</v>
      </c>
      <c r="D71">
        <v>1.5</v>
      </c>
      <c r="E71" s="14">
        <f t="shared" si="2"/>
        <v>1</v>
      </c>
      <c r="F71">
        <f t="shared" si="3"/>
        <v>0.74</v>
      </c>
      <c r="G71">
        <v>25.1</v>
      </c>
      <c r="H71">
        <v>8</v>
      </c>
      <c r="I71">
        <v>-99.9</v>
      </c>
      <c r="J71">
        <v>0.2</v>
      </c>
      <c r="K71">
        <v>9.2</v>
      </c>
      <c r="L71">
        <v>9</v>
      </c>
    </row>
    <row r="72" spans="1:12" ht="12.75">
      <c r="A72">
        <v>709</v>
      </c>
      <c r="B72" s="10">
        <v>41034</v>
      </c>
      <c r="D72">
        <v>1</v>
      </c>
      <c r="E72" s="14">
        <f t="shared" si="2"/>
        <v>0.5</v>
      </c>
      <c r="F72">
        <f t="shared" si="3"/>
        <v>0.7</v>
      </c>
      <c r="G72">
        <v>25.1</v>
      </c>
      <c r="H72">
        <v>9.6</v>
      </c>
      <c r="I72">
        <v>16.7</v>
      </c>
      <c r="J72">
        <v>6.1</v>
      </c>
      <c r="K72">
        <v>11.4</v>
      </c>
      <c r="L72">
        <v>5</v>
      </c>
    </row>
    <row r="73" spans="1:12" ht="12.75">
      <c r="A73">
        <v>709</v>
      </c>
      <c r="B73" s="10">
        <v>41035</v>
      </c>
      <c r="D73">
        <v>0.3</v>
      </c>
      <c r="E73" s="14">
        <f t="shared" si="2"/>
        <v>0.7</v>
      </c>
      <c r="F73">
        <f t="shared" si="3"/>
        <v>0.6599999999999999</v>
      </c>
      <c r="G73">
        <v>25.2</v>
      </c>
      <c r="H73">
        <v>-1.1</v>
      </c>
      <c r="I73">
        <v>31.2</v>
      </c>
      <c r="J73">
        <v>-1.1</v>
      </c>
      <c r="K73">
        <v>8.4</v>
      </c>
      <c r="L73">
        <v>2</v>
      </c>
    </row>
    <row r="74" spans="1:12" ht="12.75">
      <c r="A74">
        <v>709</v>
      </c>
      <c r="B74" s="10">
        <v>41036</v>
      </c>
      <c r="D74">
        <v>0.2</v>
      </c>
      <c r="E74" s="14">
        <f t="shared" si="2"/>
        <v>0.09999999999999998</v>
      </c>
      <c r="F74">
        <f t="shared" si="3"/>
        <v>0.56</v>
      </c>
      <c r="G74">
        <v>25.2</v>
      </c>
      <c r="H74">
        <v>1.1</v>
      </c>
      <c r="I74">
        <v>31.4</v>
      </c>
      <c r="J74">
        <v>-4.5</v>
      </c>
      <c r="K74">
        <v>3.6</v>
      </c>
      <c r="L74">
        <v>0</v>
      </c>
    </row>
    <row r="75" spans="1:12" ht="12.75">
      <c r="A75">
        <v>709</v>
      </c>
      <c r="B75" s="10">
        <v>41037</v>
      </c>
      <c r="D75">
        <v>0.1</v>
      </c>
      <c r="E75" s="14">
        <f t="shared" si="2"/>
        <v>0.1</v>
      </c>
      <c r="F75">
        <f t="shared" si="3"/>
        <v>0.4800000000000001</v>
      </c>
      <c r="G75">
        <v>25.3</v>
      </c>
      <c r="H75">
        <v>-1</v>
      </c>
      <c r="I75">
        <v>29.6</v>
      </c>
      <c r="J75">
        <v>-6.3</v>
      </c>
      <c r="K75">
        <v>2.6</v>
      </c>
      <c r="L75">
        <v>0</v>
      </c>
    </row>
    <row r="76" spans="1:12" s="9" customFormat="1" ht="12.75">
      <c r="A76" s="9">
        <v>709</v>
      </c>
      <c r="B76" s="13">
        <v>41038</v>
      </c>
      <c r="D76" s="9">
        <v>0</v>
      </c>
      <c r="E76" s="37">
        <f t="shared" si="2"/>
        <v>0.1</v>
      </c>
      <c r="F76" s="9">
        <f t="shared" si="3"/>
        <v>0.3</v>
      </c>
      <c r="G76" s="9">
        <v>25.2</v>
      </c>
      <c r="H76" s="9">
        <v>1.2</v>
      </c>
      <c r="I76" s="9">
        <v>27.4</v>
      </c>
      <c r="J76" s="9">
        <v>-3.7</v>
      </c>
      <c r="K76" s="9">
        <v>4.6</v>
      </c>
      <c r="L76" s="9">
        <v>0</v>
      </c>
    </row>
    <row r="77" spans="4:11" ht="12.75">
      <c r="D77" s="14" t="s">
        <v>48</v>
      </c>
      <c r="E77" s="34">
        <f>AVERAGE(E20:E76)</f>
        <v>0.2666666666666666</v>
      </c>
      <c r="F77" s="18">
        <f>AVERAGE(F24:F76)</f>
        <v>0.2766037735849057</v>
      </c>
      <c r="G77">
        <f>G76-G19</f>
        <v>4.399999999999999</v>
      </c>
      <c r="H77" t="s">
        <v>62</v>
      </c>
      <c r="J77" s="35" t="s">
        <v>63</v>
      </c>
      <c r="K77" s="17">
        <f>AVERAGE(K20:K76)</f>
        <v>4.050877192982456</v>
      </c>
    </row>
    <row r="78" spans="4:6" ht="12.75">
      <c r="D78" s="14" t="s">
        <v>49</v>
      </c>
      <c r="E78" s="22">
        <f>MAX(E20:E76)</f>
        <v>1</v>
      </c>
      <c r="F78" s="36">
        <f>MAX(F24:F76)</f>
        <v>0.8200000000000001</v>
      </c>
    </row>
    <row r="79" spans="4:5" ht="12.75">
      <c r="D79" s="14" t="s">
        <v>35</v>
      </c>
      <c r="E79" s="14">
        <f>COUNT(E20:E76)</f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"/>
  <sheetViews>
    <sheetView zoomScalePageLayoutView="0" workbookViewId="0" topLeftCell="A1">
      <pane ySplit="6" topLeftCell="A56" activePane="bottomLeft" state="frozen"/>
      <selection pane="topLeft" activeCell="A1" sqref="A1"/>
      <selection pane="bottomLeft" activeCell="F95" sqref="F95"/>
    </sheetView>
  </sheetViews>
  <sheetFormatPr defaultColWidth="9.140625" defaultRowHeight="12.75"/>
  <cols>
    <col min="2" max="2" width="10.140625" style="0" bestFit="1" customWidth="1"/>
    <col min="4" max="4" width="12.8515625" style="0" bestFit="1" customWidth="1"/>
    <col min="5" max="6" width="12.8515625" style="0" customWidth="1"/>
    <col min="7" max="7" width="12.421875" style="0" bestFit="1" customWidth="1"/>
    <col min="8" max="8" width="15.28125" style="0" bestFit="1" customWidth="1"/>
    <col min="9" max="9" width="16.00390625" style="0" bestFit="1" customWidth="1"/>
    <col min="10" max="10" width="15.421875" style="0" bestFit="1" customWidth="1"/>
    <col min="11" max="11" width="16.140625" style="0" bestFit="1" customWidth="1"/>
    <col min="12" max="12" width="13.140625" style="0" bestFit="1" customWidth="1"/>
  </cols>
  <sheetData>
    <row r="1" ht="12.75">
      <c r="A1" t="s">
        <v>47</v>
      </c>
    </row>
    <row r="3" spans="5:6" ht="12.75">
      <c r="E3" s="14"/>
      <c r="F3" s="3" t="s">
        <v>53</v>
      </c>
    </row>
    <row r="4" spans="5:6" ht="12.75">
      <c r="E4" s="14"/>
      <c r="F4" s="3" t="s">
        <v>55</v>
      </c>
    </row>
    <row r="5" spans="1:12" ht="12.75">
      <c r="A5" t="s">
        <v>21</v>
      </c>
      <c r="B5" t="s">
        <v>2</v>
      </c>
      <c r="C5" t="s">
        <v>22</v>
      </c>
      <c r="D5" t="s">
        <v>23</v>
      </c>
      <c r="E5" s="14" t="s">
        <v>57</v>
      </c>
      <c r="F5" s="33" t="s">
        <v>57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</row>
    <row r="6" spans="1:12" ht="12.75">
      <c r="A6">
        <v>709</v>
      </c>
      <c r="B6" s="10">
        <v>40634</v>
      </c>
      <c r="D6">
        <v>40.7</v>
      </c>
      <c r="E6" s="14" t="s">
        <v>59</v>
      </c>
      <c r="F6" s="6" t="s">
        <v>59</v>
      </c>
      <c r="G6">
        <v>43.2</v>
      </c>
      <c r="H6">
        <v>0</v>
      </c>
      <c r="I6">
        <v>29.4</v>
      </c>
      <c r="J6">
        <v>-9.3</v>
      </c>
      <c r="K6">
        <v>0.5</v>
      </c>
      <c r="L6">
        <v>99</v>
      </c>
    </row>
    <row r="7" spans="1:12" ht="12.75">
      <c r="A7">
        <v>709</v>
      </c>
      <c r="B7" s="10">
        <v>40635</v>
      </c>
      <c r="D7">
        <v>40.9</v>
      </c>
      <c r="G7">
        <v>43.2</v>
      </c>
      <c r="H7">
        <v>0.1</v>
      </c>
      <c r="I7">
        <v>-99.9</v>
      </c>
      <c r="J7">
        <v>-9.1</v>
      </c>
      <c r="K7">
        <v>2.6</v>
      </c>
      <c r="L7">
        <v>96</v>
      </c>
    </row>
    <row r="8" spans="1:12" ht="12.75">
      <c r="A8">
        <v>709</v>
      </c>
      <c r="B8" s="10">
        <v>40636</v>
      </c>
      <c r="D8">
        <v>40.9</v>
      </c>
      <c r="G8">
        <v>43.4</v>
      </c>
      <c r="H8">
        <v>7.4</v>
      </c>
      <c r="I8">
        <v>-99.9</v>
      </c>
      <c r="J8">
        <v>-2.2</v>
      </c>
      <c r="K8">
        <v>7.5</v>
      </c>
      <c r="L8">
        <v>93</v>
      </c>
    </row>
    <row r="9" spans="1:12" ht="12.75">
      <c r="A9">
        <v>709</v>
      </c>
      <c r="B9" s="10">
        <v>40637</v>
      </c>
      <c r="D9">
        <v>41.8</v>
      </c>
      <c r="G9">
        <v>44.4</v>
      </c>
      <c r="H9">
        <v>-9.6</v>
      </c>
      <c r="I9">
        <v>36.3</v>
      </c>
      <c r="J9">
        <v>-15.8</v>
      </c>
      <c r="K9">
        <v>-4.4</v>
      </c>
      <c r="L9">
        <v>180</v>
      </c>
    </row>
    <row r="10" spans="1:12" ht="12.75">
      <c r="A10">
        <v>709</v>
      </c>
      <c r="B10" s="10">
        <v>40638</v>
      </c>
      <c r="D10">
        <v>41.8</v>
      </c>
      <c r="G10">
        <v>44.4</v>
      </c>
      <c r="H10">
        <v>-4.2</v>
      </c>
      <c r="I10">
        <v>18.5</v>
      </c>
      <c r="J10">
        <v>-12.4</v>
      </c>
      <c r="K10">
        <v>-6.3</v>
      </c>
      <c r="L10">
        <v>101</v>
      </c>
    </row>
    <row r="11" spans="1:12" ht="12.75">
      <c r="A11">
        <v>709</v>
      </c>
      <c r="B11" s="10">
        <v>40639</v>
      </c>
      <c r="D11">
        <v>42</v>
      </c>
      <c r="G11">
        <v>44.6</v>
      </c>
      <c r="H11">
        <v>-0.2</v>
      </c>
      <c r="I11">
        <v>34.5</v>
      </c>
      <c r="J11">
        <v>-11.7</v>
      </c>
      <c r="K11">
        <v>1.3</v>
      </c>
      <c r="L11">
        <v>97</v>
      </c>
    </row>
    <row r="12" spans="1:12" ht="12.75">
      <c r="A12">
        <v>709</v>
      </c>
      <c r="B12" s="10">
        <v>40640</v>
      </c>
      <c r="D12">
        <v>42.2</v>
      </c>
      <c r="G12">
        <v>44.8</v>
      </c>
      <c r="H12">
        <v>-5.5</v>
      </c>
      <c r="I12">
        <v>34.5</v>
      </c>
      <c r="J12">
        <v>-13.8</v>
      </c>
      <c r="K12">
        <v>-1.8</v>
      </c>
      <c r="L12">
        <v>100</v>
      </c>
    </row>
    <row r="13" spans="1:12" ht="12.75">
      <c r="A13">
        <v>709</v>
      </c>
      <c r="B13" s="10">
        <v>40641</v>
      </c>
      <c r="D13">
        <v>42.4</v>
      </c>
      <c r="G13">
        <v>45</v>
      </c>
      <c r="H13">
        <v>0.7</v>
      </c>
      <c r="I13">
        <v>30.7</v>
      </c>
      <c r="J13">
        <v>-8.3</v>
      </c>
      <c r="K13">
        <v>1.1</v>
      </c>
      <c r="L13">
        <v>95</v>
      </c>
    </row>
    <row r="14" spans="1:12" ht="12.75">
      <c r="A14">
        <v>709</v>
      </c>
      <c r="B14" s="10">
        <v>40642</v>
      </c>
      <c r="D14">
        <v>42.3</v>
      </c>
      <c r="G14">
        <v>44.9</v>
      </c>
      <c r="H14">
        <v>2.4</v>
      </c>
      <c r="I14">
        <v>28.9</v>
      </c>
      <c r="J14">
        <v>-8.5</v>
      </c>
      <c r="K14">
        <v>3</v>
      </c>
      <c r="L14">
        <v>93</v>
      </c>
    </row>
    <row r="15" spans="1:12" ht="12.75">
      <c r="A15">
        <v>709</v>
      </c>
      <c r="B15" s="10">
        <v>40643</v>
      </c>
      <c r="D15">
        <v>42.2</v>
      </c>
      <c r="G15">
        <v>44.8</v>
      </c>
      <c r="H15">
        <v>-5.7</v>
      </c>
      <c r="I15">
        <v>32.2</v>
      </c>
      <c r="J15">
        <v>-5.9</v>
      </c>
      <c r="K15">
        <v>0.1</v>
      </c>
      <c r="L15">
        <v>95</v>
      </c>
    </row>
    <row r="16" spans="1:12" ht="12.75">
      <c r="A16">
        <v>709</v>
      </c>
      <c r="B16" s="10">
        <v>40644</v>
      </c>
      <c r="D16">
        <v>42.7</v>
      </c>
      <c r="G16">
        <v>45.3</v>
      </c>
      <c r="H16">
        <v>-5.1</v>
      </c>
      <c r="I16">
        <v>23.2</v>
      </c>
      <c r="J16">
        <v>-13.2</v>
      </c>
      <c r="K16">
        <v>-5.5</v>
      </c>
      <c r="L16">
        <v>99</v>
      </c>
    </row>
    <row r="17" spans="1:12" ht="12.75">
      <c r="A17">
        <v>709</v>
      </c>
      <c r="B17" s="10">
        <v>40645</v>
      </c>
      <c r="D17">
        <v>43</v>
      </c>
      <c r="G17">
        <v>45.6</v>
      </c>
      <c r="H17">
        <v>-3.1</v>
      </c>
      <c r="I17">
        <v>-99.9</v>
      </c>
      <c r="J17">
        <v>-13.8</v>
      </c>
      <c r="K17">
        <v>-1.2</v>
      </c>
      <c r="L17">
        <v>95</v>
      </c>
    </row>
    <row r="18" spans="1:12" ht="12.75">
      <c r="A18">
        <v>709</v>
      </c>
      <c r="B18" s="10">
        <v>40646</v>
      </c>
      <c r="D18">
        <v>42.8</v>
      </c>
      <c r="G18">
        <v>45.6</v>
      </c>
      <c r="H18">
        <v>-1.3</v>
      </c>
      <c r="I18">
        <v>29.5</v>
      </c>
      <c r="J18">
        <v>-9.8</v>
      </c>
      <c r="K18">
        <v>1.6</v>
      </c>
      <c r="L18">
        <v>94</v>
      </c>
    </row>
    <row r="19" spans="1:12" ht="12.75">
      <c r="A19">
        <v>709</v>
      </c>
      <c r="B19" s="10">
        <v>40647</v>
      </c>
      <c r="D19">
        <v>43</v>
      </c>
      <c r="G19">
        <v>45.6</v>
      </c>
      <c r="H19">
        <v>0.2</v>
      </c>
      <c r="I19">
        <v>23.3</v>
      </c>
      <c r="J19">
        <v>-11.6</v>
      </c>
      <c r="K19">
        <v>3.2</v>
      </c>
      <c r="L19">
        <v>92</v>
      </c>
    </row>
    <row r="20" spans="1:12" ht="12.75">
      <c r="A20">
        <v>709</v>
      </c>
      <c r="B20" s="10">
        <v>40648</v>
      </c>
      <c r="D20">
        <v>43.8</v>
      </c>
      <c r="G20">
        <v>46.4</v>
      </c>
      <c r="H20">
        <v>-7.4</v>
      </c>
      <c r="I20">
        <v>28.7</v>
      </c>
      <c r="J20">
        <v>-15.7</v>
      </c>
      <c r="K20">
        <v>-3.9</v>
      </c>
      <c r="L20">
        <v>99</v>
      </c>
    </row>
    <row r="21" spans="1:12" ht="12.75">
      <c r="A21">
        <v>709</v>
      </c>
      <c r="B21" s="10">
        <v>40649</v>
      </c>
      <c r="D21">
        <v>43.8</v>
      </c>
      <c r="G21">
        <v>46.4</v>
      </c>
      <c r="H21">
        <v>-1.8</v>
      </c>
      <c r="I21">
        <v>20.4</v>
      </c>
      <c r="J21">
        <v>-16.2</v>
      </c>
      <c r="K21">
        <v>-3.4</v>
      </c>
      <c r="L21">
        <v>96</v>
      </c>
    </row>
    <row r="22" spans="1:12" ht="12.75">
      <c r="A22">
        <v>709</v>
      </c>
      <c r="B22" s="10">
        <v>40650</v>
      </c>
      <c r="D22">
        <v>44</v>
      </c>
      <c r="G22">
        <v>46.7</v>
      </c>
      <c r="H22">
        <v>0.5</v>
      </c>
      <c r="I22">
        <v>38.2</v>
      </c>
      <c r="J22">
        <v>-9.7</v>
      </c>
      <c r="K22">
        <v>0.4</v>
      </c>
      <c r="L22">
        <v>96</v>
      </c>
    </row>
    <row r="23" spans="1:12" ht="12.75">
      <c r="A23">
        <v>709</v>
      </c>
      <c r="B23" s="10">
        <v>40651</v>
      </c>
      <c r="D23">
        <v>44.4</v>
      </c>
      <c r="G23">
        <v>47.1</v>
      </c>
      <c r="H23">
        <v>1.9</v>
      </c>
      <c r="I23">
        <v>37.3</v>
      </c>
      <c r="J23">
        <v>-6.5</v>
      </c>
      <c r="K23">
        <v>2.1</v>
      </c>
      <c r="L23">
        <v>96</v>
      </c>
    </row>
    <row r="24" spans="1:12" ht="12.75">
      <c r="A24">
        <v>709</v>
      </c>
      <c r="B24" s="10">
        <v>40652</v>
      </c>
      <c r="D24">
        <v>45.5</v>
      </c>
      <c r="G24">
        <v>48.2</v>
      </c>
      <c r="H24">
        <v>-1</v>
      </c>
      <c r="I24">
        <v>37.1</v>
      </c>
      <c r="J24">
        <v>-12.6</v>
      </c>
      <c r="K24">
        <v>1.8</v>
      </c>
      <c r="L24">
        <v>100</v>
      </c>
    </row>
    <row r="25" spans="1:12" ht="12.75">
      <c r="A25">
        <v>709</v>
      </c>
      <c r="B25" s="10">
        <v>40653</v>
      </c>
      <c r="D25">
        <v>46.1</v>
      </c>
      <c r="G25">
        <v>48.8</v>
      </c>
      <c r="H25">
        <v>-5.2</v>
      </c>
      <c r="I25">
        <v>-99.9</v>
      </c>
      <c r="J25">
        <v>-15.3</v>
      </c>
      <c r="K25">
        <v>-2</v>
      </c>
      <c r="L25">
        <v>103</v>
      </c>
    </row>
    <row r="26" spans="1:12" ht="12.75">
      <c r="A26">
        <v>709</v>
      </c>
      <c r="B26" s="10">
        <v>40654</v>
      </c>
      <c r="D26">
        <v>46.6</v>
      </c>
      <c r="G26">
        <v>49.4</v>
      </c>
      <c r="H26">
        <v>0.6</v>
      </c>
      <c r="I26">
        <v>-99.9</v>
      </c>
      <c r="J26">
        <v>-12.2</v>
      </c>
      <c r="K26">
        <v>0.8</v>
      </c>
      <c r="L26">
        <v>99</v>
      </c>
    </row>
    <row r="27" spans="1:12" ht="12.75">
      <c r="A27">
        <v>709</v>
      </c>
      <c r="B27" s="10">
        <v>40655</v>
      </c>
      <c r="D27">
        <v>47.4</v>
      </c>
      <c r="G27">
        <v>50.2</v>
      </c>
      <c r="H27">
        <v>-3.4</v>
      </c>
      <c r="I27">
        <v>-99.9</v>
      </c>
      <c r="J27">
        <v>-11.1</v>
      </c>
      <c r="K27">
        <v>0.2</v>
      </c>
      <c r="L27">
        <v>105</v>
      </c>
    </row>
    <row r="28" spans="1:12" ht="12.75">
      <c r="A28">
        <v>709</v>
      </c>
      <c r="B28" s="10">
        <v>40656</v>
      </c>
      <c r="D28">
        <v>47.5</v>
      </c>
      <c r="G28">
        <v>50.3</v>
      </c>
      <c r="H28">
        <v>-6.4</v>
      </c>
      <c r="I28">
        <v>28.4</v>
      </c>
      <c r="J28">
        <v>-14.4</v>
      </c>
      <c r="K28">
        <v>-4.2</v>
      </c>
      <c r="L28">
        <v>104</v>
      </c>
    </row>
    <row r="29" spans="1:12" ht="12.75">
      <c r="A29">
        <v>709</v>
      </c>
      <c r="B29" s="10">
        <v>40657</v>
      </c>
      <c r="D29">
        <v>47.6</v>
      </c>
      <c r="G29">
        <v>50.6</v>
      </c>
      <c r="H29">
        <v>-2</v>
      </c>
      <c r="I29">
        <v>-99.9</v>
      </c>
      <c r="J29">
        <v>-14.3</v>
      </c>
      <c r="K29">
        <v>-2</v>
      </c>
      <c r="L29">
        <v>103</v>
      </c>
    </row>
    <row r="30" spans="1:12" ht="12.75">
      <c r="A30">
        <v>709</v>
      </c>
      <c r="B30" s="10">
        <v>40658</v>
      </c>
      <c r="D30">
        <v>47.9</v>
      </c>
      <c r="G30">
        <v>51.1</v>
      </c>
      <c r="H30">
        <v>-1.6</v>
      </c>
      <c r="I30">
        <v>30.1</v>
      </c>
      <c r="J30">
        <v>-12.6</v>
      </c>
      <c r="K30">
        <v>-0.1</v>
      </c>
      <c r="L30">
        <v>104</v>
      </c>
    </row>
    <row r="31" spans="1:12" ht="12.75">
      <c r="A31">
        <v>709</v>
      </c>
      <c r="B31" s="10">
        <v>40659</v>
      </c>
      <c r="D31">
        <v>48.4</v>
      </c>
      <c r="G31">
        <v>51.8</v>
      </c>
      <c r="H31">
        <v>-2.5</v>
      </c>
      <c r="I31">
        <v>4.2</v>
      </c>
      <c r="J31">
        <v>-11.1</v>
      </c>
      <c r="K31">
        <v>-1.2</v>
      </c>
      <c r="L31">
        <v>105</v>
      </c>
    </row>
    <row r="32" spans="1:12" ht="12.75">
      <c r="A32">
        <v>709</v>
      </c>
      <c r="B32" s="10">
        <v>40660</v>
      </c>
      <c r="D32">
        <v>49.3</v>
      </c>
      <c r="G32">
        <v>52.7</v>
      </c>
      <c r="H32">
        <v>-6.9</v>
      </c>
      <c r="I32">
        <v>27.9</v>
      </c>
      <c r="J32">
        <v>-6.9</v>
      </c>
      <c r="K32">
        <v>-4.1</v>
      </c>
      <c r="L32">
        <v>180</v>
      </c>
    </row>
    <row r="33" spans="1:12" ht="12.75">
      <c r="A33">
        <v>709</v>
      </c>
      <c r="B33" s="10">
        <v>40661</v>
      </c>
      <c r="D33">
        <v>49.5</v>
      </c>
      <c r="G33">
        <v>53.1</v>
      </c>
      <c r="H33">
        <v>-7.1</v>
      </c>
      <c r="I33">
        <v>27.7</v>
      </c>
      <c r="J33">
        <v>-16.9</v>
      </c>
      <c r="K33">
        <v>-4.9</v>
      </c>
      <c r="L33">
        <v>110</v>
      </c>
    </row>
    <row r="34" spans="1:12" ht="12.75">
      <c r="A34">
        <v>709</v>
      </c>
      <c r="B34" s="10">
        <v>40662</v>
      </c>
      <c r="D34">
        <v>50.3</v>
      </c>
      <c r="G34">
        <v>53.8</v>
      </c>
      <c r="H34">
        <v>3.9</v>
      </c>
      <c r="I34">
        <v>35.5</v>
      </c>
      <c r="J34">
        <v>-15.9</v>
      </c>
      <c r="K34">
        <v>0.5</v>
      </c>
      <c r="L34">
        <v>104</v>
      </c>
    </row>
    <row r="35" spans="1:12" ht="12.75">
      <c r="A35">
        <v>709</v>
      </c>
      <c r="B35" s="10">
        <v>40663</v>
      </c>
      <c r="D35">
        <v>50.7</v>
      </c>
      <c r="G35">
        <v>54.3</v>
      </c>
      <c r="H35">
        <v>-9.1</v>
      </c>
      <c r="I35">
        <v>17.5</v>
      </c>
      <c r="J35">
        <v>-12.3</v>
      </c>
      <c r="K35">
        <v>-3.2</v>
      </c>
      <c r="L35">
        <v>113</v>
      </c>
    </row>
    <row r="36" spans="1:12" ht="12.75">
      <c r="A36">
        <v>709</v>
      </c>
      <c r="B36" s="10">
        <v>40664</v>
      </c>
      <c r="D36">
        <v>50.7</v>
      </c>
      <c r="G36">
        <v>54.3</v>
      </c>
      <c r="H36">
        <v>-12.6</v>
      </c>
      <c r="I36">
        <v>19.8</v>
      </c>
      <c r="J36">
        <v>-17.2</v>
      </c>
      <c r="K36">
        <v>-8</v>
      </c>
      <c r="L36">
        <v>114</v>
      </c>
    </row>
    <row r="37" spans="1:12" ht="12.75">
      <c r="A37">
        <v>709</v>
      </c>
      <c r="B37" s="10">
        <v>40665</v>
      </c>
      <c r="D37">
        <v>50.7</v>
      </c>
      <c r="G37">
        <v>54.3</v>
      </c>
      <c r="H37">
        <v>-9.7</v>
      </c>
      <c r="I37">
        <v>34.7</v>
      </c>
      <c r="J37">
        <v>-18.9</v>
      </c>
      <c r="K37">
        <v>-6.1</v>
      </c>
      <c r="L37">
        <v>111</v>
      </c>
    </row>
    <row r="38" spans="1:12" ht="12.75">
      <c r="A38">
        <v>709</v>
      </c>
      <c r="B38" s="10">
        <v>40666</v>
      </c>
      <c r="D38">
        <v>50.8</v>
      </c>
      <c r="G38">
        <v>54.3</v>
      </c>
      <c r="H38">
        <v>-6.2</v>
      </c>
      <c r="I38">
        <v>20.5</v>
      </c>
      <c r="J38">
        <v>-13</v>
      </c>
      <c r="K38">
        <v>-3.9</v>
      </c>
      <c r="L38">
        <v>110</v>
      </c>
    </row>
    <row r="39" spans="1:12" ht="12.75">
      <c r="A39">
        <v>709</v>
      </c>
      <c r="B39" s="10">
        <v>40667</v>
      </c>
      <c r="D39">
        <v>51.4</v>
      </c>
      <c r="G39">
        <v>54.9</v>
      </c>
      <c r="H39">
        <v>-0.8</v>
      </c>
      <c r="I39">
        <v>-99.9</v>
      </c>
      <c r="J39">
        <v>-15.2</v>
      </c>
      <c r="K39">
        <v>1.1</v>
      </c>
      <c r="L39">
        <v>108</v>
      </c>
    </row>
    <row r="40" spans="1:12" ht="12.75">
      <c r="A40">
        <v>709</v>
      </c>
      <c r="B40" s="10">
        <v>40668</v>
      </c>
      <c r="D40">
        <v>51.6</v>
      </c>
      <c r="G40">
        <v>55</v>
      </c>
      <c r="H40">
        <v>-5.4</v>
      </c>
      <c r="I40">
        <v>30.8</v>
      </c>
      <c r="J40">
        <v>-11.8</v>
      </c>
      <c r="K40">
        <v>-0.6</v>
      </c>
      <c r="L40">
        <v>107</v>
      </c>
    </row>
    <row r="41" spans="1:12" s="28" customFormat="1" ht="12.75">
      <c r="A41" s="28">
        <v>709</v>
      </c>
      <c r="B41" s="29">
        <v>40669</v>
      </c>
      <c r="D41" s="28">
        <v>51.6</v>
      </c>
      <c r="G41" s="28">
        <v>55</v>
      </c>
      <c r="H41" s="28">
        <v>1.3</v>
      </c>
      <c r="I41" s="28">
        <v>31.1</v>
      </c>
      <c r="J41" s="28">
        <v>-15.9</v>
      </c>
      <c r="K41" s="28">
        <v>2.3</v>
      </c>
      <c r="L41" s="28">
        <v>104</v>
      </c>
    </row>
    <row r="42" spans="1:12" ht="12.75">
      <c r="A42">
        <v>709</v>
      </c>
      <c r="B42" s="10">
        <v>40670</v>
      </c>
      <c r="D42">
        <v>51</v>
      </c>
      <c r="E42">
        <f>+D41-D42</f>
        <v>0.6000000000000014</v>
      </c>
      <c r="G42">
        <v>55</v>
      </c>
      <c r="H42">
        <v>2.3</v>
      </c>
      <c r="I42">
        <v>-99.9</v>
      </c>
      <c r="J42">
        <v>-4.5</v>
      </c>
      <c r="K42">
        <v>7.3</v>
      </c>
      <c r="L42">
        <v>102</v>
      </c>
    </row>
    <row r="43" spans="1:12" ht="12.75">
      <c r="A43">
        <v>709</v>
      </c>
      <c r="B43" s="10">
        <v>40671</v>
      </c>
      <c r="D43">
        <v>49.8</v>
      </c>
      <c r="E43">
        <f aca="true" t="shared" si="0" ref="E43:E93">+D42-D43</f>
        <v>1.2000000000000028</v>
      </c>
      <c r="G43">
        <v>55</v>
      </c>
      <c r="H43">
        <v>9.9</v>
      </c>
      <c r="I43">
        <v>-99.9</v>
      </c>
      <c r="J43">
        <v>-6.5</v>
      </c>
      <c r="K43">
        <v>9.7</v>
      </c>
      <c r="L43">
        <v>98</v>
      </c>
    </row>
    <row r="44" spans="1:12" ht="12.75">
      <c r="A44">
        <v>709</v>
      </c>
      <c r="B44" s="10">
        <v>40672</v>
      </c>
      <c r="D44">
        <v>48.3</v>
      </c>
      <c r="E44">
        <f t="shared" si="0"/>
        <v>1.5</v>
      </c>
      <c r="G44">
        <v>55</v>
      </c>
      <c r="H44">
        <v>8.4</v>
      </c>
      <c r="I44">
        <v>-99.9</v>
      </c>
      <c r="J44">
        <v>1.3</v>
      </c>
      <c r="K44">
        <v>11.4</v>
      </c>
      <c r="L44">
        <v>94</v>
      </c>
    </row>
    <row r="45" spans="1:12" ht="12.75">
      <c r="A45">
        <v>709</v>
      </c>
      <c r="B45" s="10">
        <v>40673</v>
      </c>
      <c r="D45">
        <v>47.4</v>
      </c>
      <c r="E45">
        <f t="shared" si="0"/>
        <v>0.8999999999999986</v>
      </c>
      <c r="G45">
        <v>55.2</v>
      </c>
      <c r="H45">
        <v>-1.1</v>
      </c>
      <c r="I45">
        <v>40.4</v>
      </c>
      <c r="J45">
        <v>-12.9</v>
      </c>
      <c r="K45">
        <v>4</v>
      </c>
      <c r="L45">
        <v>95</v>
      </c>
    </row>
    <row r="46" spans="1:12" ht="12.75">
      <c r="A46">
        <v>709</v>
      </c>
      <c r="B46" s="10">
        <v>40674</v>
      </c>
      <c r="D46">
        <v>47.3</v>
      </c>
      <c r="E46">
        <f t="shared" si="0"/>
        <v>0.10000000000000142</v>
      </c>
      <c r="F46">
        <f>AVERAGE(E42:E46)</f>
        <v>0.8600000000000009</v>
      </c>
      <c r="G46">
        <v>55.4</v>
      </c>
      <c r="H46">
        <v>-0.2</v>
      </c>
      <c r="I46">
        <v>-99.9</v>
      </c>
      <c r="J46">
        <v>-13.6</v>
      </c>
      <c r="K46">
        <v>1.8</v>
      </c>
      <c r="L46">
        <v>180</v>
      </c>
    </row>
    <row r="47" spans="1:12" ht="12.75">
      <c r="A47">
        <v>709</v>
      </c>
      <c r="B47" s="10">
        <v>40675</v>
      </c>
      <c r="D47">
        <v>47.4</v>
      </c>
      <c r="E47">
        <f t="shared" si="0"/>
        <v>-0.10000000000000142</v>
      </c>
      <c r="F47">
        <f aca="true" t="shared" si="1" ref="F47:F93">AVERAGE(E43:E47)</f>
        <v>0.7200000000000003</v>
      </c>
      <c r="G47">
        <v>56</v>
      </c>
      <c r="H47">
        <v>-1.6</v>
      </c>
      <c r="I47">
        <v>-99.9</v>
      </c>
      <c r="J47">
        <v>-11.7</v>
      </c>
      <c r="K47">
        <v>0.2</v>
      </c>
      <c r="L47">
        <v>94</v>
      </c>
    </row>
    <row r="48" spans="1:12" ht="12.75">
      <c r="A48">
        <v>709</v>
      </c>
      <c r="B48" s="10">
        <v>40676</v>
      </c>
      <c r="D48">
        <v>47.8</v>
      </c>
      <c r="E48">
        <f t="shared" si="0"/>
        <v>-0.3999999999999986</v>
      </c>
      <c r="F48">
        <f t="shared" si="1"/>
        <v>0.4</v>
      </c>
      <c r="G48">
        <v>56.8</v>
      </c>
      <c r="H48">
        <v>0</v>
      </c>
      <c r="I48">
        <v>32.4</v>
      </c>
      <c r="J48">
        <v>-12.1</v>
      </c>
      <c r="K48">
        <v>0.4</v>
      </c>
      <c r="L48">
        <v>97</v>
      </c>
    </row>
    <row r="49" spans="1:12" ht="12.75">
      <c r="A49">
        <v>709</v>
      </c>
      <c r="B49" s="10">
        <v>40677</v>
      </c>
      <c r="D49">
        <v>47.8</v>
      </c>
      <c r="E49">
        <f t="shared" si="0"/>
        <v>0</v>
      </c>
      <c r="F49">
        <f t="shared" si="1"/>
        <v>0.1</v>
      </c>
      <c r="G49">
        <v>56.8</v>
      </c>
      <c r="H49">
        <v>1.1</v>
      </c>
      <c r="I49">
        <v>-99.9</v>
      </c>
      <c r="J49">
        <v>-11.6</v>
      </c>
      <c r="K49">
        <v>5.1</v>
      </c>
      <c r="L49">
        <v>93</v>
      </c>
    </row>
    <row r="50" spans="1:12" ht="12.75">
      <c r="A50">
        <v>709</v>
      </c>
      <c r="B50" s="10">
        <v>40678</v>
      </c>
      <c r="D50">
        <v>47.3</v>
      </c>
      <c r="E50">
        <f t="shared" si="0"/>
        <v>0.5</v>
      </c>
      <c r="F50">
        <f t="shared" si="1"/>
        <v>0.020000000000000285</v>
      </c>
      <c r="G50">
        <v>56.8</v>
      </c>
      <c r="H50">
        <v>0.1</v>
      </c>
      <c r="I50">
        <v>39.6</v>
      </c>
      <c r="J50">
        <v>-10.3</v>
      </c>
      <c r="K50">
        <v>4.8</v>
      </c>
      <c r="L50">
        <v>91</v>
      </c>
    </row>
    <row r="51" spans="1:12" ht="12.75">
      <c r="A51">
        <v>709</v>
      </c>
      <c r="B51" s="10">
        <v>40679</v>
      </c>
      <c r="D51">
        <v>46.1</v>
      </c>
      <c r="E51">
        <f t="shared" si="0"/>
        <v>1.1999999999999957</v>
      </c>
      <c r="F51">
        <f t="shared" si="1"/>
        <v>0.23999999999999916</v>
      </c>
      <c r="G51">
        <v>56.8</v>
      </c>
      <c r="H51">
        <v>8.7</v>
      </c>
      <c r="I51">
        <v>-99.9</v>
      </c>
      <c r="J51">
        <v>-9.8</v>
      </c>
      <c r="K51">
        <v>7.1</v>
      </c>
      <c r="L51">
        <v>88</v>
      </c>
    </row>
    <row r="52" spans="1:12" ht="12.75">
      <c r="A52">
        <v>709</v>
      </c>
      <c r="B52" s="10">
        <v>40680</v>
      </c>
      <c r="D52">
        <v>45</v>
      </c>
      <c r="E52">
        <f t="shared" si="0"/>
        <v>1.1000000000000014</v>
      </c>
      <c r="F52">
        <f t="shared" si="1"/>
        <v>0.4799999999999997</v>
      </c>
      <c r="G52">
        <v>56.8</v>
      </c>
      <c r="H52">
        <v>4.8</v>
      </c>
      <c r="I52">
        <v>-99.9</v>
      </c>
      <c r="J52">
        <v>-3.1</v>
      </c>
      <c r="K52">
        <v>9.7</v>
      </c>
      <c r="L52">
        <v>86</v>
      </c>
    </row>
    <row r="53" spans="1:12" ht="12.75">
      <c r="A53">
        <v>709</v>
      </c>
      <c r="B53" s="10">
        <v>40681</v>
      </c>
      <c r="D53">
        <v>44.8</v>
      </c>
      <c r="E53">
        <f t="shared" si="0"/>
        <v>0.20000000000000284</v>
      </c>
      <c r="F53">
        <f t="shared" si="1"/>
        <v>0.6</v>
      </c>
      <c r="G53">
        <v>57</v>
      </c>
      <c r="H53">
        <v>0.1</v>
      </c>
      <c r="I53">
        <v>41</v>
      </c>
      <c r="J53">
        <v>-9.9</v>
      </c>
      <c r="K53">
        <v>2.5</v>
      </c>
      <c r="L53">
        <v>86</v>
      </c>
    </row>
    <row r="54" spans="1:12" ht="12.75">
      <c r="A54">
        <v>709</v>
      </c>
      <c r="B54" s="10">
        <v>40682</v>
      </c>
      <c r="D54">
        <v>44.9</v>
      </c>
      <c r="E54">
        <f t="shared" si="0"/>
        <v>-0.10000000000000142</v>
      </c>
      <c r="F54">
        <f t="shared" si="1"/>
        <v>0.5799999999999997</v>
      </c>
      <c r="G54">
        <v>57.4</v>
      </c>
      <c r="H54">
        <v>-1</v>
      </c>
      <c r="I54">
        <v>42.1</v>
      </c>
      <c r="J54">
        <v>-1</v>
      </c>
      <c r="K54">
        <v>2.1</v>
      </c>
      <c r="L54">
        <v>87</v>
      </c>
    </row>
    <row r="55" spans="1:12" ht="12.75">
      <c r="A55">
        <v>709</v>
      </c>
      <c r="B55" s="10">
        <v>40683</v>
      </c>
      <c r="D55">
        <v>45</v>
      </c>
      <c r="E55">
        <f t="shared" si="0"/>
        <v>-0.10000000000000142</v>
      </c>
      <c r="F55">
        <f t="shared" si="1"/>
        <v>0.4599999999999994</v>
      </c>
      <c r="G55">
        <v>57.5</v>
      </c>
      <c r="H55">
        <v>-0.5</v>
      </c>
      <c r="I55">
        <v>18.8</v>
      </c>
      <c r="J55">
        <v>-3.5</v>
      </c>
      <c r="K55">
        <v>0.2</v>
      </c>
      <c r="L55">
        <v>87</v>
      </c>
    </row>
    <row r="56" spans="1:12" ht="12.75">
      <c r="A56">
        <v>709</v>
      </c>
      <c r="B56" s="10">
        <v>40684</v>
      </c>
      <c r="D56">
        <v>46</v>
      </c>
      <c r="E56">
        <f t="shared" si="0"/>
        <v>-1</v>
      </c>
      <c r="F56">
        <f t="shared" si="1"/>
        <v>0.020000000000000285</v>
      </c>
      <c r="G56">
        <v>58.1</v>
      </c>
      <c r="H56">
        <v>-0.1</v>
      </c>
      <c r="I56">
        <v>40.8</v>
      </c>
      <c r="J56">
        <v>-11.5</v>
      </c>
      <c r="K56">
        <v>0</v>
      </c>
      <c r="L56">
        <v>93</v>
      </c>
    </row>
    <row r="57" spans="1:12" ht="12.75">
      <c r="A57">
        <v>709</v>
      </c>
      <c r="B57" s="10">
        <v>40685</v>
      </c>
      <c r="D57">
        <v>47.2</v>
      </c>
      <c r="E57">
        <f t="shared" si="0"/>
        <v>-1.2000000000000028</v>
      </c>
      <c r="F57">
        <f t="shared" si="1"/>
        <v>-0.44000000000000056</v>
      </c>
      <c r="G57">
        <v>58.9</v>
      </c>
      <c r="H57">
        <v>2</v>
      </c>
      <c r="I57">
        <v>4</v>
      </c>
      <c r="J57">
        <v>-11.2</v>
      </c>
      <c r="K57">
        <v>1.4</v>
      </c>
      <c r="L57">
        <v>95</v>
      </c>
    </row>
    <row r="58" spans="1:12" ht="12.75">
      <c r="A58">
        <v>709</v>
      </c>
      <c r="B58" s="10">
        <v>40686</v>
      </c>
      <c r="D58">
        <v>47.5</v>
      </c>
      <c r="E58">
        <f t="shared" si="0"/>
        <v>-0.29999999999999716</v>
      </c>
      <c r="F58">
        <f t="shared" si="1"/>
        <v>-0.5400000000000006</v>
      </c>
      <c r="G58">
        <v>59.1</v>
      </c>
      <c r="H58">
        <v>1.6</v>
      </c>
      <c r="I58">
        <v>42.6</v>
      </c>
      <c r="J58">
        <v>-8.5</v>
      </c>
      <c r="K58">
        <v>5.3</v>
      </c>
      <c r="L58">
        <v>91</v>
      </c>
    </row>
    <row r="59" spans="1:12" ht="12.75">
      <c r="A59">
        <v>709</v>
      </c>
      <c r="B59" s="10">
        <v>40687</v>
      </c>
      <c r="D59">
        <v>46.9</v>
      </c>
      <c r="E59">
        <f t="shared" si="0"/>
        <v>0.6000000000000014</v>
      </c>
      <c r="F59">
        <f t="shared" si="1"/>
        <v>-0.4</v>
      </c>
      <c r="G59">
        <v>59.3</v>
      </c>
      <c r="H59">
        <v>1.4</v>
      </c>
      <c r="I59">
        <v>-99.9</v>
      </c>
      <c r="J59">
        <v>-8.9</v>
      </c>
      <c r="K59">
        <v>4.3</v>
      </c>
      <c r="L59">
        <v>89</v>
      </c>
    </row>
    <row r="60" spans="1:12" ht="12.75">
      <c r="A60">
        <v>709</v>
      </c>
      <c r="B60" s="10">
        <v>40688</v>
      </c>
      <c r="D60">
        <v>46.5</v>
      </c>
      <c r="E60">
        <f t="shared" si="0"/>
        <v>0.3999999999999986</v>
      </c>
      <c r="F60">
        <f t="shared" si="1"/>
        <v>-0.3</v>
      </c>
      <c r="G60">
        <v>59.6</v>
      </c>
      <c r="H60">
        <v>-0.1</v>
      </c>
      <c r="I60">
        <v>32.7</v>
      </c>
      <c r="J60">
        <v>-7.2</v>
      </c>
      <c r="K60">
        <v>2.4</v>
      </c>
      <c r="L60">
        <v>89</v>
      </c>
    </row>
    <row r="61" spans="1:12" ht="12.75">
      <c r="A61">
        <v>709</v>
      </c>
      <c r="B61" s="10">
        <v>40689</v>
      </c>
      <c r="D61">
        <v>46.4</v>
      </c>
      <c r="E61">
        <f t="shared" si="0"/>
        <v>0.10000000000000142</v>
      </c>
      <c r="F61">
        <f t="shared" si="1"/>
        <v>-0.07999999999999971</v>
      </c>
      <c r="G61">
        <v>59.6</v>
      </c>
      <c r="H61">
        <v>4.1</v>
      </c>
      <c r="I61">
        <v>10.9</v>
      </c>
      <c r="J61">
        <v>-8.3</v>
      </c>
      <c r="K61">
        <v>3.7</v>
      </c>
      <c r="L61">
        <v>87</v>
      </c>
    </row>
    <row r="62" spans="1:12" ht="12.75">
      <c r="A62">
        <v>709</v>
      </c>
      <c r="B62" s="10">
        <v>40690</v>
      </c>
      <c r="D62">
        <v>45.8</v>
      </c>
      <c r="E62">
        <f t="shared" si="0"/>
        <v>0.6000000000000014</v>
      </c>
      <c r="F62">
        <f t="shared" si="1"/>
        <v>0.28000000000000114</v>
      </c>
      <c r="G62">
        <v>59.7</v>
      </c>
      <c r="H62">
        <v>0.1</v>
      </c>
      <c r="I62">
        <v>-99.9</v>
      </c>
      <c r="J62">
        <v>-6.1</v>
      </c>
      <c r="K62">
        <v>7</v>
      </c>
      <c r="L62">
        <v>86</v>
      </c>
    </row>
    <row r="63" spans="1:12" ht="12.75">
      <c r="A63">
        <v>709</v>
      </c>
      <c r="B63" s="10">
        <v>40691</v>
      </c>
      <c r="D63">
        <v>45.5</v>
      </c>
      <c r="E63">
        <f t="shared" si="0"/>
        <v>0.29999999999999716</v>
      </c>
      <c r="F63">
        <f t="shared" si="1"/>
        <v>0.4</v>
      </c>
      <c r="G63">
        <v>59.8</v>
      </c>
      <c r="H63">
        <v>1.2</v>
      </c>
      <c r="I63">
        <v>37.4</v>
      </c>
      <c r="J63">
        <v>-1.2</v>
      </c>
      <c r="K63">
        <v>1.8</v>
      </c>
      <c r="L63">
        <v>86</v>
      </c>
    </row>
    <row r="64" spans="1:12" ht="12.75">
      <c r="A64">
        <v>709</v>
      </c>
      <c r="B64" s="10">
        <v>40692</v>
      </c>
      <c r="D64">
        <v>45.3</v>
      </c>
      <c r="E64">
        <f t="shared" si="0"/>
        <v>0.20000000000000284</v>
      </c>
      <c r="F64">
        <f t="shared" si="1"/>
        <v>0.3200000000000003</v>
      </c>
      <c r="G64">
        <v>59.8</v>
      </c>
      <c r="H64">
        <v>11.2</v>
      </c>
      <c r="I64">
        <v>31.5</v>
      </c>
      <c r="J64">
        <v>-10.4</v>
      </c>
      <c r="K64">
        <v>6.3</v>
      </c>
      <c r="L64">
        <v>83</v>
      </c>
    </row>
    <row r="65" spans="1:12" ht="12.75">
      <c r="A65">
        <v>709</v>
      </c>
      <c r="B65" s="10">
        <v>40693</v>
      </c>
      <c r="D65">
        <v>43.6</v>
      </c>
      <c r="E65">
        <f t="shared" si="0"/>
        <v>1.6999999999999957</v>
      </c>
      <c r="F65">
        <f t="shared" si="1"/>
        <v>0.5799999999999997</v>
      </c>
      <c r="G65">
        <v>59.8</v>
      </c>
      <c r="H65">
        <v>3.2</v>
      </c>
      <c r="I65">
        <v>39.4</v>
      </c>
      <c r="J65">
        <v>-1.3</v>
      </c>
      <c r="K65">
        <v>12</v>
      </c>
      <c r="L65">
        <v>78</v>
      </c>
    </row>
    <row r="66" spans="1:12" ht="12.75">
      <c r="A66">
        <v>709</v>
      </c>
      <c r="B66" s="10">
        <v>40694</v>
      </c>
      <c r="D66">
        <v>42.3</v>
      </c>
      <c r="E66">
        <f t="shared" si="0"/>
        <v>1.3000000000000043</v>
      </c>
      <c r="F66">
        <f t="shared" si="1"/>
        <v>0.8200000000000003</v>
      </c>
      <c r="G66">
        <v>59.8</v>
      </c>
      <c r="H66">
        <v>-1.2</v>
      </c>
      <c r="I66">
        <v>40.4</v>
      </c>
      <c r="J66">
        <v>-10.1</v>
      </c>
      <c r="K66">
        <v>2.2</v>
      </c>
      <c r="L66">
        <v>77</v>
      </c>
    </row>
    <row r="67" spans="1:12" ht="12.75">
      <c r="A67">
        <v>709</v>
      </c>
      <c r="B67" s="10">
        <v>40695</v>
      </c>
      <c r="D67">
        <v>40.9</v>
      </c>
      <c r="E67">
        <f t="shared" si="0"/>
        <v>1.3999999999999986</v>
      </c>
      <c r="F67">
        <f t="shared" si="1"/>
        <v>0.9799999999999998</v>
      </c>
      <c r="G67">
        <v>59.8</v>
      </c>
      <c r="H67">
        <v>3.3</v>
      </c>
      <c r="I67">
        <v>38.7</v>
      </c>
      <c r="J67">
        <v>-9.3</v>
      </c>
      <c r="K67">
        <v>6.3</v>
      </c>
      <c r="L67">
        <v>74</v>
      </c>
    </row>
    <row r="68" spans="1:12" ht="12.75">
      <c r="A68">
        <v>709</v>
      </c>
      <c r="B68" s="10">
        <v>40696</v>
      </c>
      <c r="D68">
        <v>39.5</v>
      </c>
      <c r="E68">
        <f t="shared" si="0"/>
        <v>1.3999999999999986</v>
      </c>
      <c r="F68">
        <f t="shared" si="1"/>
        <v>1.2</v>
      </c>
      <c r="G68">
        <v>59.8</v>
      </c>
      <c r="H68">
        <v>12.6</v>
      </c>
      <c r="I68">
        <v>41.5</v>
      </c>
      <c r="J68">
        <v>0.8</v>
      </c>
      <c r="K68">
        <v>12.8</v>
      </c>
      <c r="L68">
        <v>70</v>
      </c>
    </row>
    <row r="69" spans="1:12" ht="12.75">
      <c r="A69">
        <v>709</v>
      </c>
      <c r="B69" s="10">
        <v>40697</v>
      </c>
      <c r="D69">
        <v>37.5</v>
      </c>
      <c r="E69">
        <f t="shared" si="0"/>
        <v>2</v>
      </c>
      <c r="F69">
        <f t="shared" si="1"/>
        <v>1.5599999999999994</v>
      </c>
      <c r="G69">
        <v>59.8</v>
      </c>
      <c r="H69">
        <v>1.9</v>
      </c>
      <c r="I69">
        <v>35.1</v>
      </c>
      <c r="J69">
        <v>1.9</v>
      </c>
      <c r="K69">
        <v>11.9</v>
      </c>
      <c r="L69">
        <v>67</v>
      </c>
    </row>
    <row r="70" spans="1:12" ht="12.75">
      <c r="A70">
        <v>709</v>
      </c>
      <c r="B70" s="10">
        <v>40698</v>
      </c>
      <c r="D70">
        <v>35.8</v>
      </c>
      <c r="E70">
        <f t="shared" si="0"/>
        <v>1.7000000000000028</v>
      </c>
      <c r="F70">
        <f t="shared" si="1"/>
        <v>1.560000000000001</v>
      </c>
      <c r="G70">
        <v>59.8</v>
      </c>
      <c r="H70">
        <v>3.6</v>
      </c>
      <c r="I70">
        <v>44.2</v>
      </c>
      <c r="J70">
        <v>-7.5</v>
      </c>
      <c r="K70">
        <v>5.9</v>
      </c>
      <c r="L70">
        <v>63</v>
      </c>
    </row>
    <row r="71" spans="1:12" ht="12.75">
      <c r="A71">
        <v>709</v>
      </c>
      <c r="B71" s="10">
        <v>40699</v>
      </c>
      <c r="D71">
        <v>33.8</v>
      </c>
      <c r="E71">
        <f t="shared" si="0"/>
        <v>2</v>
      </c>
      <c r="F71">
        <f t="shared" si="1"/>
        <v>1.7</v>
      </c>
      <c r="G71">
        <v>59.8</v>
      </c>
      <c r="H71">
        <v>6.5</v>
      </c>
      <c r="I71">
        <v>-99.9</v>
      </c>
      <c r="J71">
        <v>-4</v>
      </c>
      <c r="K71">
        <v>10.9</v>
      </c>
      <c r="L71">
        <v>59</v>
      </c>
    </row>
    <row r="72" spans="1:12" ht="12.75">
      <c r="A72">
        <v>709</v>
      </c>
      <c r="B72" s="10">
        <v>40700</v>
      </c>
      <c r="D72">
        <v>31.8</v>
      </c>
      <c r="E72">
        <f t="shared" si="0"/>
        <v>1.9999999999999964</v>
      </c>
      <c r="F72">
        <f t="shared" si="1"/>
        <v>1.8199999999999996</v>
      </c>
      <c r="G72">
        <v>59.8</v>
      </c>
      <c r="H72">
        <v>6.6</v>
      </c>
      <c r="I72">
        <v>44.6</v>
      </c>
      <c r="J72">
        <v>0.9</v>
      </c>
      <c r="K72">
        <v>13</v>
      </c>
      <c r="L72">
        <v>55</v>
      </c>
    </row>
    <row r="73" spans="1:12" ht="12.75">
      <c r="A73">
        <v>709</v>
      </c>
      <c r="B73" s="10">
        <v>40701</v>
      </c>
      <c r="D73">
        <v>29.8</v>
      </c>
      <c r="E73">
        <f t="shared" si="0"/>
        <v>2</v>
      </c>
      <c r="F73">
        <f t="shared" si="1"/>
        <v>1.94</v>
      </c>
      <c r="G73">
        <v>59.8</v>
      </c>
      <c r="H73">
        <v>6.2</v>
      </c>
      <c r="I73">
        <v>-99.9</v>
      </c>
      <c r="J73">
        <v>4.9</v>
      </c>
      <c r="K73">
        <v>14.2</v>
      </c>
      <c r="L73">
        <v>51</v>
      </c>
    </row>
    <row r="74" spans="1:12" ht="12.75">
      <c r="A74">
        <v>709</v>
      </c>
      <c r="B74" s="10">
        <v>40702</v>
      </c>
      <c r="D74">
        <v>27.9</v>
      </c>
      <c r="E74">
        <f t="shared" si="0"/>
        <v>1.9000000000000021</v>
      </c>
      <c r="F74">
        <f t="shared" si="1"/>
        <v>1.9200000000000004</v>
      </c>
      <c r="G74">
        <v>59.8</v>
      </c>
      <c r="H74">
        <v>4.4</v>
      </c>
      <c r="I74">
        <v>36.4</v>
      </c>
      <c r="J74">
        <v>-1.7</v>
      </c>
      <c r="K74">
        <v>8.9</v>
      </c>
      <c r="L74">
        <v>47</v>
      </c>
    </row>
    <row r="75" spans="1:12" ht="12.75">
      <c r="A75">
        <v>709</v>
      </c>
      <c r="B75" s="10">
        <v>40703</v>
      </c>
      <c r="D75">
        <v>26.1</v>
      </c>
      <c r="E75">
        <f t="shared" si="0"/>
        <v>1.7999999999999972</v>
      </c>
      <c r="F75">
        <f t="shared" si="1"/>
        <v>1.939999999999999</v>
      </c>
      <c r="G75">
        <v>59.8</v>
      </c>
      <c r="H75">
        <v>7</v>
      </c>
      <c r="I75">
        <v>-99.9</v>
      </c>
      <c r="J75">
        <v>-2.8</v>
      </c>
      <c r="K75">
        <v>11.2</v>
      </c>
      <c r="L75">
        <v>43</v>
      </c>
    </row>
    <row r="76" spans="1:12" ht="12.75">
      <c r="A76">
        <v>709</v>
      </c>
      <c r="B76" s="10">
        <v>40704</v>
      </c>
      <c r="D76">
        <v>24.6</v>
      </c>
      <c r="E76">
        <f t="shared" si="0"/>
        <v>1.5</v>
      </c>
      <c r="F76">
        <f t="shared" si="1"/>
        <v>1.8399999999999992</v>
      </c>
      <c r="G76">
        <v>59.8</v>
      </c>
      <c r="H76">
        <v>2.5</v>
      </c>
      <c r="I76">
        <v>37.5</v>
      </c>
      <c r="J76">
        <v>-4.7</v>
      </c>
      <c r="K76">
        <v>6.5</v>
      </c>
      <c r="L76">
        <v>42</v>
      </c>
    </row>
    <row r="77" spans="1:12" ht="12.75">
      <c r="A77">
        <v>709</v>
      </c>
      <c r="B77" s="10">
        <v>40705</v>
      </c>
      <c r="D77">
        <v>22.9</v>
      </c>
      <c r="E77">
        <f t="shared" si="0"/>
        <v>1.7000000000000028</v>
      </c>
      <c r="F77">
        <f t="shared" si="1"/>
        <v>1.7800000000000005</v>
      </c>
      <c r="G77">
        <v>59.8</v>
      </c>
      <c r="H77">
        <v>6.6</v>
      </c>
      <c r="I77">
        <v>44.8</v>
      </c>
      <c r="J77">
        <v>-5.1</v>
      </c>
      <c r="K77">
        <v>6.8</v>
      </c>
      <c r="L77">
        <v>38</v>
      </c>
    </row>
    <row r="78" spans="1:12" ht="12.75">
      <c r="A78">
        <v>709</v>
      </c>
      <c r="B78" s="10">
        <v>40706</v>
      </c>
      <c r="D78">
        <v>21.5</v>
      </c>
      <c r="E78">
        <f t="shared" si="0"/>
        <v>1.3999999999999986</v>
      </c>
      <c r="F78">
        <f t="shared" si="1"/>
        <v>1.6600000000000001</v>
      </c>
      <c r="G78">
        <v>59.8</v>
      </c>
      <c r="H78">
        <v>6.6</v>
      </c>
      <c r="I78">
        <v>-99.9</v>
      </c>
      <c r="J78">
        <v>-3.2</v>
      </c>
      <c r="K78">
        <v>10.1</v>
      </c>
      <c r="L78">
        <v>36</v>
      </c>
    </row>
    <row r="79" spans="1:12" ht="12.75">
      <c r="A79">
        <v>709</v>
      </c>
      <c r="B79" s="10">
        <v>40707</v>
      </c>
      <c r="D79">
        <v>19.4</v>
      </c>
      <c r="E79">
        <f t="shared" si="0"/>
        <v>2.1000000000000014</v>
      </c>
      <c r="F79">
        <f t="shared" si="1"/>
        <v>1.7</v>
      </c>
      <c r="G79">
        <v>59.8</v>
      </c>
      <c r="H79">
        <v>5.5</v>
      </c>
      <c r="I79">
        <v>-99.9</v>
      </c>
      <c r="J79">
        <v>-1.2</v>
      </c>
      <c r="K79">
        <v>11.2</v>
      </c>
      <c r="L79">
        <v>32</v>
      </c>
    </row>
    <row r="80" spans="1:12" ht="12.75">
      <c r="A80">
        <v>709</v>
      </c>
      <c r="B80" s="10">
        <v>40708</v>
      </c>
      <c r="D80">
        <v>17.9</v>
      </c>
      <c r="E80">
        <f t="shared" si="0"/>
        <v>1.5</v>
      </c>
      <c r="F80">
        <f t="shared" si="1"/>
        <v>1.6400000000000006</v>
      </c>
      <c r="G80">
        <v>59.8</v>
      </c>
      <c r="H80">
        <v>4.7</v>
      </c>
      <c r="I80">
        <v>31.9</v>
      </c>
      <c r="J80">
        <v>-2.5</v>
      </c>
      <c r="K80">
        <v>10</v>
      </c>
      <c r="L80">
        <v>29</v>
      </c>
    </row>
    <row r="81" spans="1:12" ht="12.75">
      <c r="A81">
        <v>709</v>
      </c>
      <c r="B81" s="10">
        <v>40709</v>
      </c>
      <c r="D81">
        <v>16</v>
      </c>
      <c r="E81">
        <f t="shared" si="0"/>
        <v>1.8999999999999986</v>
      </c>
      <c r="F81">
        <f t="shared" si="1"/>
        <v>1.7200000000000002</v>
      </c>
      <c r="G81">
        <v>59.8</v>
      </c>
      <c r="H81">
        <v>4.3</v>
      </c>
      <c r="I81">
        <v>39.6</v>
      </c>
      <c r="J81">
        <v>-3.1</v>
      </c>
      <c r="K81">
        <v>8.3</v>
      </c>
      <c r="L81">
        <v>26</v>
      </c>
    </row>
    <row r="82" spans="1:12" ht="12.75">
      <c r="A82">
        <v>709</v>
      </c>
      <c r="B82" s="10">
        <v>40710</v>
      </c>
      <c r="D82">
        <v>14.1</v>
      </c>
      <c r="E82">
        <f t="shared" si="0"/>
        <v>1.9000000000000004</v>
      </c>
      <c r="F82">
        <f t="shared" si="1"/>
        <v>1.7599999999999998</v>
      </c>
      <c r="G82">
        <v>59.8</v>
      </c>
      <c r="H82">
        <v>7.2</v>
      </c>
      <c r="I82">
        <v>43.8</v>
      </c>
      <c r="J82">
        <v>1.9</v>
      </c>
      <c r="K82">
        <v>10.1</v>
      </c>
      <c r="L82">
        <v>22</v>
      </c>
    </row>
    <row r="83" spans="1:12" ht="12.75">
      <c r="A83">
        <v>709</v>
      </c>
      <c r="B83" s="10">
        <v>40711</v>
      </c>
      <c r="D83">
        <v>12.3</v>
      </c>
      <c r="E83">
        <f t="shared" si="0"/>
        <v>1.799999999999999</v>
      </c>
      <c r="F83">
        <f t="shared" si="1"/>
        <v>1.8399999999999999</v>
      </c>
      <c r="G83">
        <v>59.8</v>
      </c>
      <c r="H83">
        <v>1.7</v>
      </c>
      <c r="I83">
        <v>43.7</v>
      </c>
      <c r="J83">
        <v>-5.4</v>
      </c>
      <c r="K83">
        <v>10</v>
      </c>
      <c r="L83">
        <v>19</v>
      </c>
    </row>
    <row r="84" spans="1:12" ht="12.75">
      <c r="A84">
        <v>709</v>
      </c>
      <c r="B84" s="10">
        <v>40712</v>
      </c>
      <c r="D84">
        <v>11.7</v>
      </c>
      <c r="E84">
        <f t="shared" si="0"/>
        <v>0.6000000000000014</v>
      </c>
      <c r="F84">
        <f t="shared" si="1"/>
        <v>1.5399999999999998</v>
      </c>
      <c r="G84">
        <v>60.5</v>
      </c>
      <c r="H84">
        <v>4</v>
      </c>
      <c r="I84">
        <v>41.6</v>
      </c>
      <c r="J84">
        <v>-7.3</v>
      </c>
      <c r="K84">
        <v>4.7</v>
      </c>
      <c r="L84">
        <v>18</v>
      </c>
    </row>
    <row r="85" spans="1:12" ht="12.75">
      <c r="A85">
        <v>709</v>
      </c>
      <c r="B85" s="10">
        <v>40713</v>
      </c>
      <c r="D85">
        <v>10.5</v>
      </c>
      <c r="E85">
        <f t="shared" si="0"/>
        <v>1.1999999999999993</v>
      </c>
      <c r="F85">
        <f t="shared" si="1"/>
        <v>1.4799999999999998</v>
      </c>
      <c r="G85">
        <v>60.5</v>
      </c>
      <c r="H85">
        <v>7</v>
      </c>
      <c r="I85">
        <v>46.3</v>
      </c>
      <c r="J85">
        <v>-2.6</v>
      </c>
      <c r="K85">
        <v>7.2</v>
      </c>
      <c r="L85">
        <v>16</v>
      </c>
    </row>
    <row r="86" spans="1:12" ht="12.75">
      <c r="A86">
        <v>709</v>
      </c>
      <c r="B86" s="10">
        <v>40714</v>
      </c>
      <c r="D86">
        <v>9.8</v>
      </c>
      <c r="E86">
        <f t="shared" si="0"/>
        <v>0.6999999999999993</v>
      </c>
      <c r="F86">
        <f t="shared" si="1"/>
        <v>1.2399999999999998</v>
      </c>
      <c r="G86">
        <v>60.7</v>
      </c>
      <c r="H86">
        <v>3.2</v>
      </c>
      <c r="I86">
        <v>39.9</v>
      </c>
      <c r="J86">
        <v>3</v>
      </c>
      <c r="K86">
        <v>6.6</v>
      </c>
      <c r="L86">
        <v>16</v>
      </c>
    </row>
    <row r="87" spans="1:12" ht="12.75">
      <c r="A87">
        <v>709</v>
      </c>
      <c r="B87" s="10">
        <v>40715</v>
      </c>
      <c r="D87">
        <v>9.1</v>
      </c>
      <c r="E87">
        <f t="shared" si="0"/>
        <v>0.7000000000000011</v>
      </c>
      <c r="F87">
        <f t="shared" si="1"/>
        <v>1</v>
      </c>
      <c r="G87">
        <v>60.6</v>
      </c>
      <c r="H87">
        <v>4.7</v>
      </c>
      <c r="I87">
        <v>41.8</v>
      </c>
      <c r="J87">
        <v>-7.2</v>
      </c>
      <c r="K87">
        <v>4.6</v>
      </c>
      <c r="L87">
        <v>14</v>
      </c>
    </row>
    <row r="88" spans="1:12" ht="12.75">
      <c r="A88">
        <v>709</v>
      </c>
      <c r="B88" s="10">
        <v>40716</v>
      </c>
      <c r="D88">
        <v>7.6</v>
      </c>
      <c r="E88">
        <f t="shared" si="0"/>
        <v>1.5</v>
      </c>
      <c r="F88">
        <f t="shared" si="1"/>
        <v>0.9400000000000002</v>
      </c>
      <c r="G88">
        <v>60.5</v>
      </c>
      <c r="H88">
        <v>5.8</v>
      </c>
      <c r="I88">
        <v>41.2</v>
      </c>
      <c r="J88">
        <v>-2.3</v>
      </c>
      <c r="K88">
        <v>7.2</v>
      </c>
      <c r="L88">
        <v>11</v>
      </c>
    </row>
    <row r="89" spans="1:12" ht="12.75">
      <c r="A89">
        <v>709</v>
      </c>
      <c r="B89" s="10">
        <v>40717</v>
      </c>
      <c r="D89">
        <v>5</v>
      </c>
      <c r="E89">
        <f t="shared" si="0"/>
        <v>2.5999999999999996</v>
      </c>
      <c r="F89" s="40">
        <f t="shared" si="1"/>
        <v>1.3399999999999999</v>
      </c>
      <c r="G89">
        <v>60.4</v>
      </c>
      <c r="H89">
        <v>6.7</v>
      </c>
      <c r="I89">
        <v>33.8</v>
      </c>
      <c r="J89">
        <v>2.3</v>
      </c>
      <c r="K89">
        <v>10.7</v>
      </c>
      <c r="L89">
        <v>8</v>
      </c>
    </row>
    <row r="90" spans="1:12" ht="12.75">
      <c r="A90">
        <v>709</v>
      </c>
      <c r="B90" s="10">
        <v>40718</v>
      </c>
      <c r="D90">
        <v>2.8</v>
      </c>
      <c r="E90">
        <f t="shared" si="0"/>
        <v>2.2</v>
      </c>
      <c r="F90" s="40">
        <f t="shared" si="1"/>
        <v>1.54</v>
      </c>
      <c r="G90">
        <v>60.3</v>
      </c>
      <c r="H90">
        <v>11.9</v>
      </c>
      <c r="I90">
        <v>25.3</v>
      </c>
      <c r="J90">
        <v>3.2</v>
      </c>
      <c r="K90">
        <v>14</v>
      </c>
      <c r="L90">
        <v>4</v>
      </c>
    </row>
    <row r="91" spans="1:12" ht="12.75">
      <c r="A91">
        <v>709</v>
      </c>
      <c r="B91" s="10">
        <v>40719</v>
      </c>
      <c r="D91">
        <v>0.9</v>
      </c>
      <c r="E91">
        <f t="shared" si="0"/>
        <v>1.9</v>
      </c>
      <c r="F91" s="40">
        <f t="shared" si="1"/>
        <v>1.78</v>
      </c>
      <c r="G91">
        <v>60.3</v>
      </c>
      <c r="H91">
        <v>8.9</v>
      </c>
      <c r="I91">
        <v>32.6</v>
      </c>
      <c r="J91">
        <v>5.2</v>
      </c>
      <c r="K91">
        <v>14.6</v>
      </c>
      <c r="L91">
        <v>1</v>
      </c>
    </row>
    <row r="92" spans="1:12" ht="12.75">
      <c r="A92">
        <v>709</v>
      </c>
      <c r="B92" s="10">
        <v>40720</v>
      </c>
      <c r="D92">
        <v>0.2</v>
      </c>
      <c r="E92">
        <f t="shared" si="0"/>
        <v>0.7</v>
      </c>
      <c r="F92" s="40">
        <f t="shared" si="1"/>
        <v>1.7799999999999998</v>
      </c>
      <c r="G92">
        <v>60.3</v>
      </c>
      <c r="H92">
        <v>30.3</v>
      </c>
      <c r="I92">
        <v>44.1</v>
      </c>
      <c r="J92">
        <v>4.2</v>
      </c>
      <c r="K92">
        <v>13.8</v>
      </c>
      <c r="L92">
        <v>-2</v>
      </c>
    </row>
    <row r="93" spans="1:12" ht="12.75">
      <c r="A93" s="9">
        <v>709</v>
      </c>
      <c r="B93" s="13">
        <v>40721</v>
      </c>
      <c r="C93" s="9"/>
      <c r="D93" s="9">
        <v>-0.1</v>
      </c>
      <c r="E93" s="9">
        <f t="shared" si="0"/>
        <v>0.30000000000000004</v>
      </c>
      <c r="F93" s="41">
        <f t="shared" si="1"/>
        <v>1.5399999999999998</v>
      </c>
      <c r="G93" s="9">
        <v>60.3</v>
      </c>
      <c r="H93" s="9">
        <v>6</v>
      </c>
      <c r="I93" s="9">
        <v>-99.9</v>
      </c>
      <c r="J93" s="9">
        <v>1.6</v>
      </c>
      <c r="K93" s="9">
        <v>13.8</v>
      </c>
      <c r="L93" s="9">
        <v>-2</v>
      </c>
    </row>
    <row r="94" spans="4:11" ht="12.75">
      <c r="D94" s="14" t="s">
        <v>48</v>
      </c>
      <c r="E94" s="31">
        <f>AVERAGE(E42:E93)</f>
        <v>0.9942307692307693</v>
      </c>
      <c r="F94" s="31">
        <f>AVERAGE(F42:F93)</f>
        <v>0.997083333333333</v>
      </c>
      <c r="G94">
        <f>+G93-G41</f>
        <v>5.299999999999997</v>
      </c>
      <c r="H94" t="s">
        <v>31</v>
      </c>
      <c r="J94" s="14" t="s">
        <v>32</v>
      </c>
      <c r="K94" s="16">
        <f>+AVERAGE(K42:K93)</f>
        <v>7.26923076923077</v>
      </c>
    </row>
    <row r="95" spans="4:7" ht="12.75">
      <c r="D95" s="14" t="s">
        <v>49</v>
      </c>
      <c r="E95" s="32">
        <f>MAX(E42:E93)</f>
        <v>2.5999999999999996</v>
      </c>
      <c r="F95" s="32">
        <f>MAX(F42:F93)</f>
        <v>1.94</v>
      </c>
      <c r="G95" s="18"/>
    </row>
    <row r="96" spans="4:7" ht="12.75">
      <c r="D96" s="14" t="s">
        <v>35</v>
      </c>
      <c r="E96" s="30">
        <f>COUNT(E42:E93)</f>
        <v>52</v>
      </c>
      <c r="F96" s="30"/>
      <c r="G96" s="16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2" max="2" width="12.140625" style="0" customWidth="1"/>
    <col min="4" max="13" width="14.7109375" style="0" customWidth="1"/>
  </cols>
  <sheetData>
    <row r="1" ht="12.75">
      <c r="A1" t="s">
        <v>40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3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40269</v>
      </c>
      <c r="D6">
        <v>14.7</v>
      </c>
      <c r="G6">
        <v>20.3</v>
      </c>
      <c r="H6">
        <v>0.7</v>
      </c>
      <c r="I6">
        <v>7</v>
      </c>
      <c r="J6">
        <v>0.5</v>
      </c>
      <c r="K6">
        <v>3.9</v>
      </c>
      <c r="L6">
        <v>39</v>
      </c>
    </row>
    <row r="7" spans="1:12" ht="12.75">
      <c r="A7">
        <v>709</v>
      </c>
      <c r="B7" s="10">
        <v>40270</v>
      </c>
      <c r="D7">
        <v>15.5</v>
      </c>
      <c r="G7">
        <v>21.5</v>
      </c>
      <c r="H7">
        <v>-9.6</v>
      </c>
      <c r="I7">
        <v>0.7</v>
      </c>
      <c r="J7">
        <v>-9.7</v>
      </c>
      <c r="K7">
        <v>-4.9</v>
      </c>
      <c r="L7">
        <v>47</v>
      </c>
    </row>
    <row r="8" spans="1:12" ht="12.75">
      <c r="A8">
        <v>709</v>
      </c>
      <c r="B8" s="10">
        <v>40271</v>
      </c>
      <c r="D8">
        <v>15.6</v>
      </c>
      <c r="G8">
        <v>21.6</v>
      </c>
      <c r="H8">
        <v>-7.6</v>
      </c>
      <c r="I8">
        <v>-1.5</v>
      </c>
      <c r="J8">
        <v>-11</v>
      </c>
      <c r="K8">
        <v>-8.5</v>
      </c>
      <c r="L8">
        <v>45</v>
      </c>
    </row>
    <row r="9" spans="1:12" ht="12.75">
      <c r="A9">
        <v>709</v>
      </c>
      <c r="B9" s="10">
        <v>40272</v>
      </c>
      <c r="D9">
        <v>16.2</v>
      </c>
      <c r="G9">
        <v>22.1</v>
      </c>
      <c r="H9">
        <v>-5.2</v>
      </c>
      <c r="I9">
        <v>-4.2</v>
      </c>
      <c r="J9">
        <v>-7.6</v>
      </c>
      <c r="K9">
        <v>-5.6</v>
      </c>
      <c r="L9">
        <v>49</v>
      </c>
    </row>
    <row r="10" spans="1:12" ht="12.75">
      <c r="A10">
        <v>709</v>
      </c>
      <c r="B10" s="10">
        <v>40273</v>
      </c>
      <c r="D10">
        <v>16.6</v>
      </c>
      <c r="G10">
        <v>22.4</v>
      </c>
      <c r="H10">
        <v>1.8</v>
      </c>
      <c r="I10">
        <v>3.1</v>
      </c>
      <c r="J10">
        <v>-6.6</v>
      </c>
      <c r="K10">
        <v>-1.7</v>
      </c>
      <c r="L10">
        <v>49</v>
      </c>
    </row>
    <row r="11" spans="1:12" ht="12.75">
      <c r="A11">
        <v>709</v>
      </c>
      <c r="B11" s="10">
        <v>40274</v>
      </c>
      <c r="D11">
        <v>17</v>
      </c>
      <c r="G11">
        <v>22.9</v>
      </c>
      <c r="H11">
        <v>-2.5</v>
      </c>
      <c r="I11">
        <v>4</v>
      </c>
      <c r="J11">
        <v>-2.5</v>
      </c>
      <c r="K11">
        <v>0.4</v>
      </c>
      <c r="L11">
        <v>49</v>
      </c>
    </row>
    <row r="12" spans="1:12" ht="12.75">
      <c r="A12">
        <v>709</v>
      </c>
      <c r="B12" s="10">
        <v>40275</v>
      </c>
      <c r="D12">
        <v>18.2</v>
      </c>
      <c r="G12">
        <v>24.2</v>
      </c>
      <c r="H12">
        <v>-8</v>
      </c>
      <c r="I12">
        <v>-2.4</v>
      </c>
      <c r="J12">
        <v>-8.6</v>
      </c>
      <c r="K12">
        <v>-7.4</v>
      </c>
      <c r="L12">
        <v>62</v>
      </c>
    </row>
    <row r="13" spans="1:12" ht="12.75">
      <c r="A13">
        <v>709</v>
      </c>
      <c r="B13" s="10">
        <v>40276</v>
      </c>
      <c r="D13">
        <v>18.4</v>
      </c>
      <c r="G13">
        <v>24.4</v>
      </c>
      <c r="H13">
        <v>-6.9</v>
      </c>
      <c r="I13">
        <v>-0.4</v>
      </c>
      <c r="J13">
        <v>-8.1</v>
      </c>
      <c r="K13">
        <v>-6.1</v>
      </c>
      <c r="L13">
        <v>64</v>
      </c>
    </row>
    <row r="14" spans="1:12" ht="12.75">
      <c r="A14">
        <v>709</v>
      </c>
      <c r="B14" s="10">
        <v>40277</v>
      </c>
      <c r="D14">
        <v>18.4</v>
      </c>
      <c r="G14">
        <v>24.4</v>
      </c>
      <c r="H14">
        <v>-4.4</v>
      </c>
      <c r="I14">
        <v>4.9</v>
      </c>
      <c r="J14">
        <v>-9.9</v>
      </c>
      <c r="K14">
        <v>-2.7</v>
      </c>
      <c r="L14">
        <v>59</v>
      </c>
    </row>
    <row r="15" spans="1:12" ht="12.75">
      <c r="A15">
        <v>709</v>
      </c>
      <c r="B15" s="10">
        <v>40278</v>
      </c>
      <c r="D15">
        <v>18.4</v>
      </c>
      <c r="G15">
        <v>24.4</v>
      </c>
      <c r="H15">
        <v>-2.8</v>
      </c>
      <c r="I15">
        <v>8.4</v>
      </c>
      <c r="J15">
        <v>-5.4</v>
      </c>
      <c r="K15">
        <v>1</v>
      </c>
      <c r="L15">
        <v>54</v>
      </c>
    </row>
    <row r="16" spans="1:12" ht="12.75">
      <c r="A16">
        <v>709</v>
      </c>
      <c r="B16" s="10">
        <v>40279</v>
      </c>
      <c r="D16">
        <v>18.3</v>
      </c>
      <c r="G16">
        <v>24.4</v>
      </c>
      <c r="H16">
        <v>2.1</v>
      </c>
      <c r="I16">
        <v>10</v>
      </c>
      <c r="J16">
        <v>-5.9</v>
      </c>
      <c r="K16">
        <v>2.4</v>
      </c>
      <c r="L16">
        <v>50</v>
      </c>
    </row>
    <row r="17" spans="1:12" ht="12.75">
      <c r="A17">
        <v>709</v>
      </c>
      <c r="B17" s="10">
        <v>40280</v>
      </c>
      <c r="D17">
        <v>18</v>
      </c>
      <c r="G17">
        <v>24.4</v>
      </c>
      <c r="H17">
        <v>5.8</v>
      </c>
      <c r="I17">
        <v>13.7</v>
      </c>
      <c r="J17">
        <v>0.3</v>
      </c>
      <c r="K17">
        <v>6.3</v>
      </c>
      <c r="L17">
        <v>50</v>
      </c>
    </row>
    <row r="18" spans="1:12" ht="12.75">
      <c r="A18">
        <v>709</v>
      </c>
      <c r="B18" s="10">
        <v>40281</v>
      </c>
      <c r="D18">
        <v>17.6</v>
      </c>
      <c r="G18">
        <v>24.4</v>
      </c>
      <c r="H18">
        <v>4.3</v>
      </c>
      <c r="I18">
        <v>14.1</v>
      </c>
      <c r="J18">
        <v>2.7</v>
      </c>
      <c r="K18">
        <v>7.7</v>
      </c>
      <c r="L18">
        <v>46</v>
      </c>
    </row>
    <row r="19" spans="1:12" ht="12.75">
      <c r="A19">
        <v>709</v>
      </c>
      <c r="B19" s="10">
        <v>40282</v>
      </c>
      <c r="D19">
        <v>17.6</v>
      </c>
      <c r="G19">
        <v>24.4</v>
      </c>
      <c r="H19">
        <v>-5.3</v>
      </c>
      <c r="I19">
        <v>22.3</v>
      </c>
      <c r="J19">
        <v>-5.6</v>
      </c>
      <c r="K19">
        <v>-1.2</v>
      </c>
      <c r="L19">
        <v>44</v>
      </c>
    </row>
    <row r="20" spans="1:12" ht="12.75">
      <c r="A20">
        <v>709</v>
      </c>
      <c r="B20" s="10">
        <v>40283</v>
      </c>
      <c r="D20">
        <v>17.4</v>
      </c>
      <c r="G20">
        <v>24.4</v>
      </c>
      <c r="H20">
        <v>-1.8</v>
      </c>
      <c r="I20">
        <v>8.5</v>
      </c>
      <c r="J20">
        <v>-5.5</v>
      </c>
      <c r="K20">
        <v>1.2</v>
      </c>
      <c r="L20">
        <v>46</v>
      </c>
    </row>
    <row r="21" spans="1:12" ht="12.75">
      <c r="A21">
        <v>709</v>
      </c>
      <c r="B21" s="10">
        <v>40284</v>
      </c>
      <c r="D21">
        <v>17</v>
      </c>
      <c r="G21">
        <v>24.4</v>
      </c>
      <c r="H21">
        <v>0.8</v>
      </c>
      <c r="I21">
        <v>11</v>
      </c>
      <c r="J21">
        <v>-2.4</v>
      </c>
      <c r="K21">
        <v>3.9</v>
      </c>
      <c r="L21">
        <v>44</v>
      </c>
    </row>
    <row r="22" spans="1:12" ht="12.75">
      <c r="A22">
        <v>709</v>
      </c>
      <c r="B22" s="10">
        <v>40285</v>
      </c>
      <c r="D22">
        <v>16.5</v>
      </c>
      <c r="G22">
        <v>24.4</v>
      </c>
      <c r="H22">
        <v>4.6</v>
      </c>
      <c r="I22">
        <v>14</v>
      </c>
      <c r="J22">
        <v>0.3</v>
      </c>
      <c r="K22">
        <v>6.4</v>
      </c>
      <c r="L22">
        <v>40</v>
      </c>
    </row>
    <row r="23" spans="1:12" ht="12.75">
      <c r="A23">
        <v>709</v>
      </c>
      <c r="B23" s="10">
        <v>40286</v>
      </c>
      <c r="D23">
        <v>16.5</v>
      </c>
      <c r="G23">
        <v>24.7</v>
      </c>
      <c r="H23">
        <v>0.5</v>
      </c>
      <c r="I23">
        <v>9.1</v>
      </c>
      <c r="J23">
        <v>-0.6</v>
      </c>
      <c r="K23">
        <v>3.1</v>
      </c>
      <c r="L23">
        <v>41</v>
      </c>
    </row>
    <row r="24" spans="1:12" ht="12.75">
      <c r="A24">
        <v>709</v>
      </c>
      <c r="B24" s="10">
        <v>40287</v>
      </c>
      <c r="D24">
        <v>15.9</v>
      </c>
      <c r="G24">
        <v>24.7</v>
      </c>
      <c r="H24">
        <v>0.6</v>
      </c>
      <c r="I24">
        <v>11.9</v>
      </c>
      <c r="J24">
        <v>-1.4</v>
      </c>
      <c r="K24">
        <v>4.5</v>
      </c>
      <c r="L24">
        <v>42</v>
      </c>
    </row>
    <row r="25" spans="1:12" ht="12.75">
      <c r="A25">
        <v>709</v>
      </c>
      <c r="B25" s="10">
        <v>40288</v>
      </c>
      <c r="D25">
        <v>15.3</v>
      </c>
      <c r="G25">
        <v>24.7</v>
      </c>
      <c r="H25">
        <v>2.3</v>
      </c>
      <c r="I25">
        <v>13.9</v>
      </c>
      <c r="J25">
        <v>-1.4</v>
      </c>
      <c r="K25">
        <v>5.8</v>
      </c>
      <c r="L25">
        <v>35</v>
      </c>
    </row>
    <row r="26" spans="1:12" ht="12.75">
      <c r="A26">
        <v>709</v>
      </c>
      <c r="B26" s="10">
        <v>40289</v>
      </c>
      <c r="D26">
        <v>14.8</v>
      </c>
      <c r="G26">
        <v>24.7</v>
      </c>
      <c r="H26">
        <v>4.4</v>
      </c>
      <c r="I26">
        <v>13.8</v>
      </c>
      <c r="J26">
        <v>0.7</v>
      </c>
      <c r="K26">
        <v>6.3</v>
      </c>
      <c r="L26">
        <v>34</v>
      </c>
    </row>
    <row r="27" spans="1:12" ht="12.75">
      <c r="A27">
        <v>709</v>
      </c>
      <c r="B27" s="10">
        <v>40290</v>
      </c>
      <c r="D27">
        <v>14.2</v>
      </c>
      <c r="G27">
        <v>24.7</v>
      </c>
      <c r="H27">
        <v>3.6</v>
      </c>
      <c r="I27">
        <v>14.5</v>
      </c>
      <c r="J27">
        <v>1.8</v>
      </c>
      <c r="K27">
        <v>6.9</v>
      </c>
      <c r="L27">
        <v>35</v>
      </c>
    </row>
    <row r="28" spans="1:12" ht="12.75">
      <c r="A28">
        <v>709</v>
      </c>
      <c r="B28" s="10">
        <v>40291</v>
      </c>
      <c r="D28">
        <v>14.4</v>
      </c>
      <c r="G28">
        <v>25.1</v>
      </c>
      <c r="H28">
        <v>-2</v>
      </c>
      <c r="I28">
        <v>3.7</v>
      </c>
      <c r="J28">
        <v>-2.1</v>
      </c>
      <c r="K28">
        <v>0.1</v>
      </c>
      <c r="L28">
        <v>36</v>
      </c>
    </row>
    <row r="29" spans="1:12" ht="12.75">
      <c r="A29">
        <v>709</v>
      </c>
      <c r="B29" s="10">
        <v>40292</v>
      </c>
      <c r="D29">
        <v>15.3</v>
      </c>
      <c r="G29">
        <v>26.2</v>
      </c>
      <c r="H29">
        <v>-3</v>
      </c>
      <c r="I29">
        <v>-1.1</v>
      </c>
      <c r="J29">
        <v>-4.1</v>
      </c>
      <c r="K29">
        <v>-2.3</v>
      </c>
      <c r="L29">
        <v>44</v>
      </c>
    </row>
    <row r="30" spans="1:12" ht="12.75">
      <c r="A30">
        <v>709</v>
      </c>
      <c r="B30" s="10">
        <v>40293</v>
      </c>
      <c r="D30">
        <v>15.4</v>
      </c>
      <c r="G30">
        <v>26.4</v>
      </c>
      <c r="H30">
        <v>-0.5</v>
      </c>
      <c r="I30">
        <v>5.1</v>
      </c>
      <c r="J30">
        <v>-3.9</v>
      </c>
      <c r="K30">
        <v>-0.3</v>
      </c>
      <c r="L30">
        <v>42</v>
      </c>
    </row>
    <row r="31" spans="1:12" ht="12.75">
      <c r="A31">
        <v>709</v>
      </c>
      <c r="B31" s="10">
        <v>40294</v>
      </c>
      <c r="D31">
        <v>15.5</v>
      </c>
      <c r="G31">
        <v>26.5</v>
      </c>
      <c r="H31">
        <v>-2.6</v>
      </c>
      <c r="I31">
        <v>4.3</v>
      </c>
      <c r="J31">
        <v>-2.6</v>
      </c>
      <c r="K31">
        <v>-0.4</v>
      </c>
      <c r="L31">
        <v>43</v>
      </c>
    </row>
    <row r="32" spans="1:12" ht="12.75">
      <c r="A32">
        <v>709</v>
      </c>
      <c r="B32" s="10">
        <v>40295</v>
      </c>
      <c r="D32">
        <v>15.6</v>
      </c>
      <c r="G32">
        <v>26.6</v>
      </c>
      <c r="H32">
        <v>-2.5</v>
      </c>
      <c r="I32">
        <v>4.1</v>
      </c>
      <c r="J32">
        <v>-6.5</v>
      </c>
      <c r="K32">
        <v>-1.2</v>
      </c>
      <c r="L32">
        <v>44</v>
      </c>
    </row>
    <row r="33" spans="1:12" ht="12.75">
      <c r="A33">
        <v>709</v>
      </c>
      <c r="B33" s="10">
        <v>40296</v>
      </c>
      <c r="D33">
        <v>15.3</v>
      </c>
      <c r="G33">
        <v>26.6</v>
      </c>
      <c r="H33">
        <v>7.6</v>
      </c>
      <c r="I33">
        <v>13</v>
      </c>
      <c r="J33">
        <v>-3.8</v>
      </c>
      <c r="K33">
        <v>5.5</v>
      </c>
      <c r="L33">
        <v>40</v>
      </c>
    </row>
    <row r="34" spans="1:12" ht="12.75">
      <c r="A34">
        <v>709</v>
      </c>
      <c r="B34" s="10">
        <v>40297</v>
      </c>
      <c r="D34">
        <v>15.3</v>
      </c>
      <c r="G34">
        <v>26.8</v>
      </c>
      <c r="H34">
        <v>-5.2</v>
      </c>
      <c r="I34">
        <v>9.7</v>
      </c>
      <c r="J34">
        <v>-5.2</v>
      </c>
      <c r="K34">
        <v>2.9</v>
      </c>
      <c r="L34">
        <v>40</v>
      </c>
    </row>
    <row r="35" spans="1:12" ht="12.75">
      <c r="A35">
        <v>709</v>
      </c>
      <c r="B35" s="10">
        <v>40298</v>
      </c>
      <c r="D35">
        <v>15.6</v>
      </c>
      <c r="G35">
        <v>27.3</v>
      </c>
      <c r="H35">
        <v>-6.8</v>
      </c>
      <c r="I35">
        <v>-1.2</v>
      </c>
      <c r="J35">
        <v>-7.3</v>
      </c>
      <c r="K35">
        <v>-5.7</v>
      </c>
      <c r="L35">
        <v>37</v>
      </c>
    </row>
    <row r="36" spans="1:12" ht="12.75">
      <c r="A36">
        <v>709</v>
      </c>
      <c r="B36" s="10">
        <v>40299</v>
      </c>
      <c r="D36">
        <v>16.4</v>
      </c>
      <c r="G36">
        <v>28.2</v>
      </c>
      <c r="H36">
        <v>-4.4</v>
      </c>
      <c r="I36">
        <v>-0.8</v>
      </c>
      <c r="J36">
        <v>-6.9</v>
      </c>
      <c r="K36">
        <v>-4.8</v>
      </c>
      <c r="L36">
        <v>47</v>
      </c>
    </row>
    <row r="37" spans="1:12" ht="12.75">
      <c r="A37">
        <v>709</v>
      </c>
      <c r="B37" s="10">
        <v>40300</v>
      </c>
      <c r="D37">
        <v>16.8</v>
      </c>
      <c r="G37">
        <v>28.5</v>
      </c>
      <c r="H37">
        <v>-4.2</v>
      </c>
      <c r="I37">
        <v>1.8</v>
      </c>
      <c r="J37">
        <v>-5.3</v>
      </c>
      <c r="K37">
        <v>-3.6</v>
      </c>
      <c r="L37">
        <v>50</v>
      </c>
    </row>
    <row r="38" spans="1:12" ht="12.75">
      <c r="A38">
        <v>709</v>
      </c>
      <c r="B38" s="10">
        <v>40301</v>
      </c>
      <c r="D38">
        <v>17.1</v>
      </c>
      <c r="G38">
        <v>28.9</v>
      </c>
      <c r="H38">
        <v>-4</v>
      </c>
      <c r="I38">
        <v>5.2</v>
      </c>
      <c r="J38">
        <v>-5</v>
      </c>
      <c r="K38">
        <v>-2.1</v>
      </c>
      <c r="L38">
        <v>48</v>
      </c>
    </row>
    <row r="39" spans="1:12" ht="12.75">
      <c r="A39">
        <v>709</v>
      </c>
      <c r="B39" s="10">
        <v>40302</v>
      </c>
      <c r="D39">
        <v>17.1</v>
      </c>
      <c r="G39">
        <v>28.9</v>
      </c>
      <c r="H39">
        <v>2.9</v>
      </c>
      <c r="I39">
        <v>3.5</v>
      </c>
      <c r="J39">
        <v>-5.4</v>
      </c>
      <c r="K39">
        <v>-0.4</v>
      </c>
      <c r="L39">
        <v>49</v>
      </c>
    </row>
    <row r="40" spans="1:12" ht="12.75">
      <c r="A40">
        <v>709</v>
      </c>
      <c r="B40" s="10">
        <v>40303</v>
      </c>
      <c r="D40">
        <v>17.1</v>
      </c>
      <c r="G40">
        <v>29</v>
      </c>
      <c r="H40">
        <v>-5.3</v>
      </c>
      <c r="I40">
        <v>5.3</v>
      </c>
      <c r="J40">
        <v>-5.8</v>
      </c>
      <c r="K40">
        <v>1.2</v>
      </c>
      <c r="L40">
        <v>46</v>
      </c>
    </row>
    <row r="41" spans="1:12" ht="12.75">
      <c r="A41">
        <v>709</v>
      </c>
      <c r="B41" s="10">
        <v>40304</v>
      </c>
      <c r="D41">
        <v>16.8</v>
      </c>
      <c r="G41">
        <v>29</v>
      </c>
      <c r="H41">
        <v>2.4</v>
      </c>
      <c r="I41">
        <v>12.5</v>
      </c>
      <c r="J41">
        <v>-8.9</v>
      </c>
      <c r="K41">
        <v>4</v>
      </c>
      <c r="L41">
        <v>44</v>
      </c>
    </row>
    <row r="42" spans="1:12" ht="12.75">
      <c r="A42">
        <v>709</v>
      </c>
      <c r="B42" s="10">
        <v>40305</v>
      </c>
      <c r="D42">
        <v>17.3</v>
      </c>
      <c r="G42">
        <v>29.6</v>
      </c>
      <c r="H42">
        <v>-6.3</v>
      </c>
      <c r="I42">
        <v>2.7</v>
      </c>
      <c r="J42">
        <v>-6.4</v>
      </c>
      <c r="K42">
        <v>-2.4</v>
      </c>
      <c r="L42">
        <v>47</v>
      </c>
    </row>
    <row r="43" spans="1:12" ht="12.75">
      <c r="A43">
        <v>709</v>
      </c>
      <c r="B43" s="10">
        <v>40306</v>
      </c>
      <c r="D43">
        <v>17.5</v>
      </c>
      <c r="G43">
        <v>29.7</v>
      </c>
      <c r="H43">
        <v>-5.5</v>
      </c>
      <c r="I43">
        <v>2.9</v>
      </c>
      <c r="J43">
        <v>-7.4</v>
      </c>
      <c r="K43">
        <v>-3.5</v>
      </c>
      <c r="L43">
        <v>45</v>
      </c>
    </row>
    <row r="44" spans="1:12" ht="12.75">
      <c r="A44">
        <v>709</v>
      </c>
      <c r="B44" s="10">
        <v>40307</v>
      </c>
      <c r="D44">
        <v>17.4</v>
      </c>
      <c r="G44">
        <v>29.7</v>
      </c>
      <c r="H44">
        <v>0.7</v>
      </c>
      <c r="I44">
        <v>9.6</v>
      </c>
      <c r="J44">
        <v>-7.1</v>
      </c>
      <c r="K44">
        <v>2.4</v>
      </c>
      <c r="L44">
        <v>42</v>
      </c>
    </row>
    <row r="45" spans="1:12" ht="12.75">
      <c r="A45">
        <v>709</v>
      </c>
      <c r="B45" s="10">
        <v>40308</v>
      </c>
      <c r="D45">
        <v>17</v>
      </c>
      <c r="G45">
        <v>29.7</v>
      </c>
      <c r="H45">
        <v>7.7</v>
      </c>
      <c r="I45">
        <v>14</v>
      </c>
      <c r="J45">
        <v>-0.8</v>
      </c>
      <c r="K45">
        <v>7.2</v>
      </c>
      <c r="L45">
        <v>36</v>
      </c>
    </row>
    <row r="46" spans="1:12" ht="12.75">
      <c r="A46">
        <v>709</v>
      </c>
      <c r="B46" s="10">
        <v>40309</v>
      </c>
      <c r="D46">
        <v>17.4</v>
      </c>
      <c r="G46">
        <v>30.2</v>
      </c>
      <c r="H46">
        <v>-1.5</v>
      </c>
      <c r="I46">
        <v>7.6</v>
      </c>
      <c r="J46">
        <v>-1.5</v>
      </c>
      <c r="K46">
        <v>1.1</v>
      </c>
      <c r="L46">
        <v>42</v>
      </c>
    </row>
    <row r="47" spans="1:12" ht="12.75">
      <c r="A47">
        <v>709</v>
      </c>
      <c r="B47" s="10">
        <v>40310</v>
      </c>
      <c r="D47">
        <v>18.1</v>
      </c>
      <c r="G47">
        <v>31</v>
      </c>
      <c r="H47">
        <v>-2.4</v>
      </c>
      <c r="I47">
        <v>5.8</v>
      </c>
      <c r="J47">
        <v>-2.4</v>
      </c>
      <c r="K47">
        <v>0.4</v>
      </c>
      <c r="L47">
        <v>48</v>
      </c>
    </row>
    <row r="48" spans="1:12" ht="12.75">
      <c r="A48">
        <v>709</v>
      </c>
      <c r="B48" s="10">
        <v>40311</v>
      </c>
      <c r="D48">
        <v>18.5</v>
      </c>
      <c r="G48">
        <v>31.6</v>
      </c>
      <c r="H48">
        <v>-4.6</v>
      </c>
      <c r="I48">
        <v>3.3</v>
      </c>
      <c r="J48">
        <v>-5.8</v>
      </c>
      <c r="K48">
        <v>-1.8</v>
      </c>
      <c r="L48">
        <v>51</v>
      </c>
    </row>
    <row r="49" spans="1:12" ht="12.75">
      <c r="A49">
        <v>709</v>
      </c>
      <c r="B49" s="10">
        <v>40312</v>
      </c>
      <c r="D49">
        <v>18.4</v>
      </c>
      <c r="G49">
        <v>31.6</v>
      </c>
      <c r="H49">
        <v>-1</v>
      </c>
      <c r="I49">
        <v>5.4</v>
      </c>
      <c r="J49">
        <v>-6.4</v>
      </c>
      <c r="K49">
        <v>-0.4</v>
      </c>
      <c r="L49">
        <v>46</v>
      </c>
    </row>
    <row r="50" spans="1:12" ht="12.75">
      <c r="A50">
        <v>709</v>
      </c>
      <c r="B50" s="10">
        <v>40313</v>
      </c>
      <c r="D50">
        <v>18.3</v>
      </c>
      <c r="G50">
        <v>31.7</v>
      </c>
      <c r="H50">
        <v>1</v>
      </c>
      <c r="I50">
        <v>8.8</v>
      </c>
      <c r="J50">
        <v>-2.5</v>
      </c>
      <c r="K50">
        <v>2.3</v>
      </c>
      <c r="L50">
        <v>47</v>
      </c>
    </row>
    <row r="51" spans="1:12" ht="12.75">
      <c r="A51" s="11">
        <v>709</v>
      </c>
      <c r="B51" s="12">
        <v>40314</v>
      </c>
      <c r="C51" s="11"/>
      <c r="D51" s="11">
        <v>19.2</v>
      </c>
      <c r="E51" s="11"/>
      <c r="F51" s="11"/>
      <c r="G51" s="11">
        <v>32.8</v>
      </c>
      <c r="H51" s="11">
        <v>1</v>
      </c>
      <c r="I51" s="11">
        <v>5.3</v>
      </c>
      <c r="J51" s="11">
        <v>-0.4</v>
      </c>
      <c r="K51" s="11">
        <v>1.3</v>
      </c>
      <c r="L51" s="11">
        <v>50</v>
      </c>
    </row>
    <row r="52" spans="1:13" ht="12.75">
      <c r="A52">
        <v>709</v>
      </c>
      <c r="B52" s="10">
        <v>40315</v>
      </c>
      <c r="D52">
        <v>19</v>
      </c>
      <c r="E52">
        <f>D51-D52</f>
        <v>0.1999999999999993</v>
      </c>
      <c r="G52">
        <v>32.9</v>
      </c>
      <c r="H52">
        <v>-0.3</v>
      </c>
      <c r="I52">
        <v>12.1</v>
      </c>
      <c r="J52">
        <v>-0.8</v>
      </c>
      <c r="K52">
        <v>4.4</v>
      </c>
      <c r="L52">
        <v>41</v>
      </c>
      <c r="M52">
        <f>L51-L52</f>
        <v>9</v>
      </c>
    </row>
    <row r="53" spans="1:13" ht="12.75">
      <c r="A53">
        <v>709</v>
      </c>
      <c r="B53" s="10">
        <v>40316</v>
      </c>
      <c r="D53">
        <v>18.3</v>
      </c>
      <c r="E53">
        <f aca="true" t="shared" si="0" ref="E53:E73">D52-D53</f>
        <v>0.6999999999999993</v>
      </c>
      <c r="G53">
        <v>32.9</v>
      </c>
      <c r="H53">
        <v>7.3</v>
      </c>
      <c r="I53">
        <v>16.9</v>
      </c>
      <c r="J53">
        <v>-0.4</v>
      </c>
      <c r="K53">
        <v>8.6</v>
      </c>
      <c r="L53">
        <v>38</v>
      </c>
      <c r="M53">
        <f aca="true" t="shared" si="1" ref="M53:M68">L52-L53</f>
        <v>3</v>
      </c>
    </row>
    <row r="54" spans="1:13" ht="12.75">
      <c r="A54">
        <v>709</v>
      </c>
      <c r="B54" s="10">
        <v>40317</v>
      </c>
      <c r="D54">
        <v>17.7</v>
      </c>
      <c r="E54">
        <f t="shared" si="0"/>
        <v>0.6000000000000014</v>
      </c>
      <c r="G54">
        <v>32.9</v>
      </c>
      <c r="H54">
        <v>1.3</v>
      </c>
      <c r="I54">
        <v>14.6</v>
      </c>
      <c r="J54">
        <v>1.3</v>
      </c>
      <c r="K54">
        <v>7.2</v>
      </c>
      <c r="L54">
        <v>27</v>
      </c>
      <c r="M54">
        <f t="shared" si="1"/>
        <v>11</v>
      </c>
    </row>
    <row r="55" spans="1:13" ht="12.75">
      <c r="A55">
        <v>709</v>
      </c>
      <c r="B55" s="10">
        <v>40318</v>
      </c>
      <c r="D55">
        <v>19.1</v>
      </c>
      <c r="E55">
        <f t="shared" si="0"/>
        <v>-1.4000000000000021</v>
      </c>
      <c r="G55">
        <v>34.5</v>
      </c>
      <c r="H55">
        <v>1.8</v>
      </c>
      <c r="I55">
        <v>1.9</v>
      </c>
      <c r="J55">
        <v>1</v>
      </c>
      <c r="K55">
        <v>1.4</v>
      </c>
      <c r="L55">
        <v>42</v>
      </c>
      <c r="M55">
        <f t="shared" si="1"/>
        <v>-15</v>
      </c>
    </row>
    <row r="56" spans="1:13" ht="12.75">
      <c r="A56">
        <v>709</v>
      </c>
      <c r="B56" s="10">
        <v>40319</v>
      </c>
      <c r="D56">
        <v>18.4</v>
      </c>
      <c r="E56">
        <f t="shared" si="0"/>
        <v>0.7000000000000028</v>
      </c>
      <c r="F56">
        <f aca="true" t="shared" si="2" ref="F56:F73">AVERAGE(E52:E56)</f>
        <v>0.16000000000000014</v>
      </c>
      <c r="G56">
        <v>34.7</v>
      </c>
      <c r="H56">
        <v>1.5</v>
      </c>
      <c r="I56">
        <v>13.6</v>
      </c>
      <c r="J56">
        <v>1.5</v>
      </c>
      <c r="K56">
        <v>5.8</v>
      </c>
      <c r="L56">
        <v>36</v>
      </c>
      <c r="M56">
        <f t="shared" si="1"/>
        <v>6</v>
      </c>
    </row>
    <row r="57" spans="1:13" ht="12.75">
      <c r="A57">
        <v>709</v>
      </c>
      <c r="B57" s="10">
        <v>40320</v>
      </c>
      <c r="D57">
        <v>17.3</v>
      </c>
      <c r="E57">
        <f t="shared" si="0"/>
        <v>1.0999999999999979</v>
      </c>
      <c r="F57">
        <f t="shared" si="2"/>
        <v>0.33999999999999986</v>
      </c>
      <c r="G57">
        <v>34.7</v>
      </c>
      <c r="H57">
        <v>11</v>
      </c>
      <c r="I57">
        <v>17.1</v>
      </c>
      <c r="J57">
        <v>0.2</v>
      </c>
      <c r="K57">
        <v>11</v>
      </c>
      <c r="L57">
        <v>22</v>
      </c>
      <c r="M57">
        <f t="shared" si="1"/>
        <v>14</v>
      </c>
    </row>
    <row r="58" spans="1:13" ht="12.75">
      <c r="A58">
        <v>709</v>
      </c>
      <c r="B58" s="10">
        <v>40321</v>
      </c>
      <c r="D58">
        <v>16.4</v>
      </c>
      <c r="E58">
        <f t="shared" si="0"/>
        <v>0.9000000000000021</v>
      </c>
      <c r="F58">
        <f t="shared" si="2"/>
        <v>0.38000000000000045</v>
      </c>
      <c r="G58">
        <v>34.7</v>
      </c>
      <c r="H58">
        <v>-0.7</v>
      </c>
      <c r="I58">
        <v>12.4</v>
      </c>
      <c r="J58">
        <v>-0.7</v>
      </c>
      <c r="K58">
        <v>6.3</v>
      </c>
      <c r="L58">
        <v>35</v>
      </c>
      <c r="M58">
        <f t="shared" si="1"/>
        <v>-13</v>
      </c>
    </row>
    <row r="59" spans="1:13" ht="12.75">
      <c r="A59">
        <v>709</v>
      </c>
      <c r="B59" s="10">
        <v>40322</v>
      </c>
      <c r="D59">
        <v>15.3</v>
      </c>
      <c r="E59">
        <f t="shared" si="0"/>
        <v>1.0999999999999979</v>
      </c>
      <c r="F59">
        <f t="shared" si="2"/>
        <v>0.4799999999999997</v>
      </c>
      <c r="G59">
        <v>34.7</v>
      </c>
      <c r="H59">
        <v>5.4</v>
      </c>
      <c r="I59">
        <v>16.7</v>
      </c>
      <c r="J59">
        <v>-0.7</v>
      </c>
      <c r="K59">
        <v>9.5</v>
      </c>
      <c r="L59">
        <v>27</v>
      </c>
      <c r="M59">
        <f t="shared" si="1"/>
        <v>8</v>
      </c>
    </row>
    <row r="60" spans="1:13" ht="12.75">
      <c r="A60">
        <v>709</v>
      </c>
      <c r="B60" s="10">
        <v>40323</v>
      </c>
      <c r="D60">
        <v>15.3</v>
      </c>
      <c r="E60">
        <f t="shared" si="0"/>
        <v>0</v>
      </c>
      <c r="F60">
        <f t="shared" si="2"/>
        <v>0.7600000000000001</v>
      </c>
      <c r="G60">
        <v>34.9</v>
      </c>
      <c r="H60">
        <v>-3</v>
      </c>
      <c r="I60">
        <v>5.5</v>
      </c>
      <c r="J60">
        <v>-3.1</v>
      </c>
      <c r="K60">
        <v>0.5</v>
      </c>
      <c r="L60">
        <v>33</v>
      </c>
      <c r="M60">
        <f t="shared" si="1"/>
        <v>-6</v>
      </c>
    </row>
    <row r="61" spans="1:13" ht="12.75">
      <c r="A61">
        <v>709</v>
      </c>
      <c r="B61" s="10">
        <v>40324</v>
      </c>
      <c r="D61">
        <v>14.4</v>
      </c>
      <c r="E61">
        <f t="shared" si="0"/>
        <v>0.9000000000000004</v>
      </c>
      <c r="F61">
        <f t="shared" si="2"/>
        <v>0.7999999999999996</v>
      </c>
      <c r="G61">
        <v>34.9</v>
      </c>
      <c r="H61">
        <v>6</v>
      </c>
      <c r="I61">
        <v>12.8</v>
      </c>
      <c r="J61">
        <v>-4.1</v>
      </c>
      <c r="K61">
        <v>5.1</v>
      </c>
      <c r="L61">
        <v>32</v>
      </c>
      <c r="M61">
        <f t="shared" si="1"/>
        <v>1</v>
      </c>
    </row>
    <row r="62" spans="1:13" ht="12.75">
      <c r="A62">
        <v>709</v>
      </c>
      <c r="B62" s="10">
        <v>40325</v>
      </c>
      <c r="D62">
        <v>13.7</v>
      </c>
      <c r="E62">
        <f t="shared" si="0"/>
        <v>0.7000000000000011</v>
      </c>
      <c r="F62">
        <f t="shared" si="2"/>
        <v>0.7200000000000003</v>
      </c>
      <c r="G62">
        <v>34.9</v>
      </c>
      <c r="H62">
        <v>11.3</v>
      </c>
      <c r="I62">
        <v>16.1</v>
      </c>
      <c r="J62">
        <v>4.4</v>
      </c>
      <c r="K62">
        <v>10</v>
      </c>
      <c r="L62">
        <v>28</v>
      </c>
      <c r="M62">
        <f t="shared" si="1"/>
        <v>4</v>
      </c>
    </row>
    <row r="63" spans="1:13" ht="12.75">
      <c r="A63">
        <v>709</v>
      </c>
      <c r="B63" s="10">
        <v>40326</v>
      </c>
      <c r="D63">
        <v>12.5</v>
      </c>
      <c r="E63">
        <f t="shared" si="0"/>
        <v>1.1999999999999993</v>
      </c>
      <c r="F63">
        <f t="shared" si="2"/>
        <v>0.7799999999999997</v>
      </c>
      <c r="G63">
        <v>34.9</v>
      </c>
      <c r="H63">
        <v>13.6</v>
      </c>
      <c r="I63">
        <v>19</v>
      </c>
      <c r="J63">
        <v>6</v>
      </c>
      <c r="K63">
        <v>13.7</v>
      </c>
      <c r="L63">
        <v>24</v>
      </c>
      <c r="M63">
        <f t="shared" si="1"/>
        <v>4</v>
      </c>
    </row>
    <row r="64" spans="1:13" ht="12.75">
      <c r="A64">
        <v>709</v>
      </c>
      <c r="B64" s="10">
        <v>40327</v>
      </c>
      <c r="D64">
        <v>11</v>
      </c>
      <c r="E64">
        <f t="shared" si="0"/>
        <v>1.5</v>
      </c>
      <c r="F64">
        <f t="shared" si="2"/>
        <v>0.8600000000000001</v>
      </c>
      <c r="G64">
        <v>34.9</v>
      </c>
      <c r="H64">
        <v>12.8</v>
      </c>
      <c r="I64">
        <v>20</v>
      </c>
      <c r="J64">
        <v>10.6</v>
      </c>
      <c r="K64">
        <v>15.4</v>
      </c>
      <c r="L64">
        <v>16</v>
      </c>
      <c r="M64">
        <f t="shared" si="1"/>
        <v>8</v>
      </c>
    </row>
    <row r="65" spans="1:13" ht="12.75">
      <c r="A65">
        <v>709</v>
      </c>
      <c r="B65" s="10">
        <v>40328</v>
      </c>
      <c r="D65">
        <v>9.7</v>
      </c>
      <c r="E65">
        <f t="shared" si="0"/>
        <v>1.3000000000000007</v>
      </c>
      <c r="F65">
        <f t="shared" si="2"/>
        <v>1.1200000000000003</v>
      </c>
      <c r="G65">
        <v>34.9</v>
      </c>
      <c r="H65">
        <v>-0.7</v>
      </c>
      <c r="I65">
        <v>12.9</v>
      </c>
      <c r="J65">
        <v>-0.7</v>
      </c>
      <c r="K65">
        <v>6</v>
      </c>
      <c r="L65">
        <v>10</v>
      </c>
      <c r="M65">
        <f t="shared" si="1"/>
        <v>6</v>
      </c>
    </row>
    <row r="66" spans="1:13" ht="12.75">
      <c r="A66">
        <v>709</v>
      </c>
      <c r="B66" s="10">
        <v>40329</v>
      </c>
      <c r="D66">
        <v>8.3</v>
      </c>
      <c r="E66">
        <f t="shared" si="0"/>
        <v>1.3999999999999986</v>
      </c>
      <c r="F66">
        <f t="shared" si="2"/>
        <v>1.22</v>
      </c>
      <c r="G66">
        <v>34.9</v>
      </c>
      <c r="H66">
        <v>3.3</v>
      </c>
      <c r="I66">
        <v>12.2</v>
      </c>
      <c r="J66">
        <v>-2.5</v>
      </c>
      <c r="K66">
        <v>5.2</v>
      </c>
      <c r="L66">
        <v>6</v>
      </c>
      <c r="M66">
        <f t="shared" si="1"/>
        <v>4</v>
      </c>
    </row>
    <row r="67" spans="1:13" ht="12.75">
      <c r="A67">
        <v>709</v>
      </c>
      <c r="B67" s="10">
        <v>40330</v>
      </c>
      <c r="D67">
        <v>7</v>
      </c>
      <c r="E67">
        <f t="shared" si="0"/>
        <v>1.3000000000000007</v>
      </c>
      <c r="F67">
        <f t="shared" si="2"/>
        <v>1.3399999999999999</v>
      </c>
      <c r="G67">
        <v>34.9</v>
      </c>
      <c r="H67">
        <v>6.8</v>
      </c>
      <c r="I67">
        <v>14.4</v>
      </c>
      <c r="J67">
        <v>1.2</v>
      </c>
      <c r="K67">
        <v>8.1</v>
      </c>
      <c r="L67">
        <v>3</v>
      </c>
      <c r="M67">
        <f t="shared" si="1"/>
        <v>3</v>
      </c>
    </row>
    <row r="68" spans="1:13" ht="12.75">
      <c r="A68">
        <v>709</v>
      </c>
      <c r="B68" s="10">
        <v>40331</v>
      </c>
      <c r="D68">
        <v>6.1</v>
      </c>
      <c r="E68">
        <f t="shared" si="0"/>
        <v>0.9000000000000004</v>
      </c>
      <c r="F68">
        <f t="shared" si="2"/>
        <v>1.28</v>
      </c>
      <c r="G68">
        <v>34.9</v>
      </c>
      <c r="H68">
        <v>4.3</v>
      </c>
      <c r="I68">
        <v>14.2</v>
      </c>
      <c r="J68">
        <v>3.9</v>
      </c>
      <c r="K68">
        <v>8.2</v>
      </c>
      <c r="L68">
        <v>2</v>
      </c>
      <c r="M68">
        <f t="shared" si="1"/>
        <v>1</v>
      </c>
    </row>
    <row r="69" spans="1:13" ht="12.75">
      <c r="A69">
        <v>709</v>
      </c>
      <c r="B69" s="10">
        <v>40332</v>
      </c>
      <c r="D69">
        <v>5.4</v>
      </c>
      <c r="E69">
        <f t="shared" si="0"/>
        <v>0.6999999999999993</v>
      </c>
      <c r="F69">
        <f t="shared" si="2"/>
        <v>1.1199999999999999</v>
      </c>
      <c r="G69">
        <v>34.9</v>
      </c>
      <c r="H69">
        <v>9</v>
      </c>
      <c r="I69">
        <v>12.3</v>
      </c>
      <c r="J69">
        <v>4.2</v>
      </c>
      <c r="K69">
        <v>7.5</v>
      </c>
      <c r="L69">
        <v>-5</v>
      </c>
      <c r="M69">
        <v>2</v>
      </c>
    </row>
    <row r="70" spans="1:12" ht="12.75">
      <c r="A70">
        <v>709</v>
      </c>
      <c r="B70" s="10">
        <v>40333</v>
      </c>
      <c r="D70">
        <v>4.4</v>
      </c>
      <c r="E70">
        <f t="shared" si="0"/>
        <v>1</v>
      </c>
      <c r="F70">
        <f t="shared" si="2"/>
        <v>1.0599999999999998</v>
      </c>
      <c r="G70">
        <v>34.9</v>
      </c>
      <c r="H70">
        <v>6.3</v>
      </c>
      <c r="I70">
        <v>13.3</v>
      </c>
      <c r="J70">
        <v>6.2</v>
      </c>
      <c r="K70">
        <v>9.4</v>
      </c>
      <c r="L70">
        <v>-6</v>
      </c>
    </row>
    <row r="71" spans="1:12" ht="12.75">
      <c r="A71">
        <v>709</v>
      </c>
      <c r="B71" s="10">
        <v>40334</v>
      </c>
      <c r="D71">
        <v>2.4</v>
      </c>
      <c r="E71">
        <f t="shared" si="0"/>
        <v>2.0000000000000004</v>
      </c>
      <c r="F71">
        <f t="shared" si="2"/>
        <v>1.1800000000000002</v>
      </c>
      <c r="G71">
        <v>34.9</v>
      </c>
      <c r="H71">
        <v>10</v>
      </c>
      <c r="I71">
        <v>17.9</v>
      </c>
      <c r="J71">
        <v>6.3</v>
      </c>
      <c r="K71">
        <v>12.9</v>
      </c>
      <c r="L71">
        <v>-5</v>
      </c>
    </row>
    <row r="72" spans="1:12" ht="12.75">
      <c r="A72">
        <v>709</v>
      </c>
      <c r="B72" s="10">
        <v>40335</v>
      </c>
      <c r="D72">
        <v>1.1</v>
      </c>
      <c r="E72">
        <f t="shared" si="0"/>
        <v>1.2999999999999998</v>
      </c>
      <c r="F72">
        <f t="shared" si="2"/>
        <v>1.18</v>
      </c>
      <c r="G72">
        <v>34.9</v>
      </c>
      <c r="H72">
        <v>7.5</v>
      </c>
      <c r="I72">
        <v>17.1</v>
      </c>
      <c r="J72">
        <v>6.4</v>
      </c>
      <c r="K72">
        <v>11.1</v>
      </c>
      <c r="L72">
        <v>-8</v>
      </c>
    </row>
    <row r="73" spans="1:13" ht="12.75">
      <c r="A73" s="9">
        <v>709</v>
      </c>
      <c r="B73" s="13">
        <v>40336</v>
      </c>
      <c r="C73" s="9"/>
      <c r="D73" s="9">
        <v>0</v>
      </c>
      <c r="E73" s="9">
        <f t="shared" si="0"/>
        <v>1.1</v>
      </c>
      <c r="F73" s="9">
        <f t="shared" si="2"/>
        <v>1.22</v>
      </c>
      <c r="G73" s="9">
        <v>34.9</v>
      </c>
      <c r="H73" s="9">
        <v>10.7</v>
      </c>
      <c r="I73" s="9">
        <v>-99.9</v>
      </c>
      <c r="J73" s="9">
        <v>4.2</v>
      </c>
      <c r="K73" s="9">
        <v>13.9</v>
      </c>
      <c r="L73" s="9">
        <v>-9</v>
      </c>
      <c r="M73" s="9"/>
    </row>
    <row r="74" spans="4:13" ht="12.75">
      <c r="D74" s="14" t="s">
        <v>30</v>
      </c>
      <c r="E74" s="15">
        <f>AVERAGE(E52:E73)</f>
        <v>0.8727272727272729</v>
      </c>
      <c r="F74" s="15">
        <f>AVERAGE(F52:F73)</f>
        <v>0.8888888888888888</v>
      </c>
      <c r="G74">
        <f>G73-G51</f>
        <v>2.1000000000000014</v>
      </c>
      <c r="H74" t="s">
        <v>31</v>
      </c>
      <c r="J74" s="14" t="s">
        <v>32</v>
      </c>
      <c r="K74" s="16">
        <f>AVERAGE(K51:K73)</f>
        <v>7.934782608695652</v>
      </c>
      <c r="L74" s="14" t="s">
        <v>33</v>
      </c>
      <c r="M74" s="17">
        <f>AVERAGE(M52:M69)</f>
        <v>2.7777777777777777</v>
      </c>
    </row>
    <row r="75" spans="4:7" ht="12.75">
      <c r="D75" s="14" t="s">
        <v>34</v>
      </c>
      <c r="E75" s="18">
        <f>MAX(E52:E73)</f>
        <v>2.0000000000000004</v>
      </c>
      <c r="F75" s="18">
        <f>MAX(F52:F73)</f>
        <v>1.3399999999999999</v>
      </c>
      <c r="G75" s="18"/>
    </row>
    <row r="76" spans="4:7" ht="12.75">
      <c r="D76" s="14" t="s">
        <v>35</v>
      </c>
      <c r="E76" s="16">
        <f>COUNT(E52:E73)</f>
        <v>22</v>
      </c>
      <c r="F76" s="16"/>
      <c r="G76" s="16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F68" sqref="F68"/>
    </sheetView>
  </sheetViews>
  <sheetFormatPr defaultColWidth="9.140625" defaultRowHeight="12.75"/>
  <cols>
    <col min="2" max="2" width="11.421875" style="0" customWidth="1"/>
    <col min="4" max="13" width="14.7109375" style="0" customWidth="1"/>
  </cols>
  <sheetData>
    <row r="1" ht="12.75">
      <c r="A1" t="s">
        <v>39</v>
      </c>
    </row>
    <row r="2" spans="5:6" ht="12.75">
      <c r="E2" s="14"/>
      <c r="F2" s="3" t="s">
        <v>53</v>
      </c>
    </row>
    <row r="3" spans="5:6" ht="12.75">
      <c r="E3" s="14"/>
      <c r="F3" s="3" t="s">
        <v>55</v>
      </c>
    </row>
    <row r="4" spans="5:6" ht="12.75">
      <c r="E4" s="14" t="s">
        <v>57</v>
      </c>
      <c r="F4" s="33" t="s">
        <v>57</v>
      </c>
    </row>
    <row r="5" spans="1:13" ht="12.75">
      <c r="A5" t="s">
        <v>21</v>
      </c>
      <c r="B5" t="s">
        <v>2</v>
      </c>
      <c r="C5" t="s">
        <v>22</v>
      </c>
      <c r="D5" t="s">
        <v>23</v>
      </c>
      <c r="E5" s="14" t="s">
        <v>59</v>
      </c>
      <c r="F5" s="6" t="s">
        <v>59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37</v>
      </c>
    </row>
    <row r="6" spans="1:12" ht="12.75">
      <c r="A6">
        <v>709</v>
      </c>
      <c r="B6" s="10">
        <v>39904</v>
      </c>
      <c r="D6">
        <v>30.4</v>
      </c>
      <c r="G6">
        <v>32.8</v>
      </c>
      <c r="H6">
        <v>-6.2</v>
      </c>
      <c r="I6">
        <v>-4.6</v>
      </c>
      <c r="J6">
        <v>-17</v>
      </c>
      <c r="K6">
        <v>-8.1</v>
      </c>
      <c r="L6">
        <v>79</v>
      </c>
    </row>
    <row r="7" spans="1:12" ht="12.75">
      <c r="A7">
        <v>709</v>
      </c>
      <c r="B7" s="10">
        <v>39905</v>
      </c>
      <c r="D7">
        <v>30.9</v>
      </c>
      <c r="G7">
        <v>33.4</v>
      </c>
      <c r="H7">
        <v>-9.1</v>
      </c>
      <c r="I7">
        <v>-1.9</v>
      </c>
      <c r="J7">
        <v>-9.3</v>
      </c>
      <c r="K7">
        <v>-7</v>
      </c>
      <c r="L7">
        <v>84</v>
      </c>
    </row>
    <row r="8" spans="1:12" ht="12.75">
      <c r="A8">
        <v>709</v>
      </c>
      <c r="B8" s="10">
        <v>39906</v>
      </c>
      <c r="D8">
        <v>31.1</v>
      </c>
      <c r="G8">
        <v>33.4</v>
      </c>
      <c r="H8">
        <v>-3.2</v>
      </c>
      <c r="I8">
        <v>0.5</v>
      </c>
      <c r="J8">
        <v>-10.3</v>
      </c>
      <c r="K8">
        <v>-5</v>
      </c>
      <c r="L8">
        <v>82</v>
      </c>
    </row>
    <row r="9" spans="1:12" ht="12.75">
      <c r="A9">
        <v>709</v>
      </c>
      <c r="B9" s="10">
        <v>39907</v>
      </c>
      <c r="D9">
        <v>31.5</v>
      </c>
      <c r="G9">
        <v>33.5</v>
      </c>
      <c r="H9">
        <v>-2.9</v>
      </c>
      <c r="I9">
        <v>1.3</v>
      </c>
      <c r="J9">
        <v>-3.3</v>
      </c>
      <c r="K9">
        <v>-2</v>
      </c>
      <c r="L9">
        <v>83</v>
      </c>
    </row>
    <row r="10" spans="1:12" ht="12.75">
      <c r="A10">
        <v>709</v>
      </c>
      <c r="B10" s="10">
        <v>39908</v>
      </c>
      <c r="D10">
        <v>31.6</v>
      </c>
      <c r="G10">
        <v>33.5</v>
      </c>
      <c r="H10">
        <v>-12.9</v>
      </c>
      <c r="I10">
        <v>-2.9</v>
      </c>
      <c r="J10">
        <v>-12.9</v>
      </c>
      <c r="K10">
        <v>-7.3</v>
      </c>
      <c r="L10">
        <v>82</v>
      </c>
    </row>
    <row r="11" spans="1:12" ht="12.75">
      <c r="A11">
        <v>709</v>
      </c>
      <c r="B11" s="10">
        <v>39909</v>
      </c>
      <c r="D11">
        <v>31.6</v>
      </c>
      <c r="G11">
        <v>33.6</v>
      </c>
      <c r="H11">
        <v>-14.6</v>
      </c>
      <c r="I11">
        <v>-4.6</v>
      </c>
      <c r="J11">
        <v>-17.5</v>
      </c>
      <c r="K11">
        <v>-10.7</v>
      </c>
      <c r="L11">
        <v>77</v>
      </c>
    </row>
    <row r="12" spans="1:12" ht="12.75">
      <c r="A12">
        <v>709</v>
      </c>
      <c r="B12" s="10">
        <v>39910</v>
      </c>
      <c r="D12">
        <v>32</v>
      </c>
      <c r="G12">
        <v>34.2</v>
      </c>
      <c r="H12">
        <v>-7</v>
      </c>
      <c r="I12">
        <v>2.4</v>
      </c>
      <c r="J12">
        <v>-14.6</v>
      </c>
      <c r="K12">
        <v>-5.3</v>
      </c>
      <c r="L12">
        <v>74</v>
      </c>
    </row>
    <row r="13" spans="1:12" ht="12.75">
      <c r="A13">
        <v>709</v>
      </c>
      <c r="B13" s="10">
        <v>39911</v>
      </c>
      <c r="D13">
        <v>31.9</v>
      </c>
      <c r="G13">
        <v>34.2</v>
      </c>
      <c r="H13">
        <v>-3.7</v>
      </c>
      <c r="I13">
        <v>7</v>
      </c>
      <c r="J13">
        <v>-7.6</v>
      </c>
      <c r="K13">
        <v>-1.1</v>
      </c>
      <c r="L13">
        <v>70</v>
      </c>
    </row>
    <row r="14" spans="1:12" ht="12.75">
      <c r="A14">
        <v>709</v>
      </c>
      <c r="B14" s="10">
        <v>39912</v>
      </c>
      <c r="D14">
        <v>31.5</v>
      </c>
      <c r="G14">
        <v>34.2</v>
      </c>
      <c r="H14">
        <v>-2.8</v>
      </c>
      <c r="I14">
        <v>10.1</v>
      </c>
      <c r="J14">
        <v>-3.7</v>
      </c>
      <c r="K14">
        <v>2.8</v>
      </c>
      <c r="L14">
        <v>68</v>
      </c>
    </row>
    <row r="15" spans="1:12" ht="12.75">
      <c r="A15">
        <v>709</v>
      </c>
      <c r="B15" s="10">
        <v>39913</v>
      </c>
      <c r="D15">
        <v>31.8</v>
      </c>
      <c r="G15">
        <v>34.5</v>
      </c>
      <c r="H15">
        <v>-2.1</v>
      </c>
      <c r="I15">
        <v>-0.6</v>
      </c>
      <c r="J15">
        <v>-4.8</v>
      </c>
      <c r="K15">
        <v>-2.4</v>
      </c>
      <c r="L15">
        <v>68</v>
      </c>
    </row>
    <row r="16" spans="1:12" ht="12.75">
      <c r="A16">
        <v>709</v>
      </c>
      <c r="B16" s="10">
        <v>39914</v>
      </c>
      <c r="D16">
        <v>31.8</v>
      </c>
      <c r="G16">
        <v>34.6</v>
      </c>
      <c r="H16">
        <v>-0.4</v>
      </c>
      <c r="I16">
        <v>8.7</v>
      </c>
      <c r="J16">
        <v>-4.7</v>
      </c>
      <c r="K16">
        <v>1.5</v>
      </c>
      <c r="L16">
        <v>65</v>
      </c>
    </row>
    <row r="17" spans="1:12" ht="12.75">
      <c r="A17">
        <v>709</v>
      </c>
      <c r="B17" s="10">
        <v>39915</v>
      </c>
      <c r="D17">
        <v>32.2</v>
      </c>
      <c r="G17">
        <v>35.1</v>
      </c>
      <c r="H17">
        <v>-1.1</v>
      </c>
      <c r="I17">
        <v>7.6</v>
      </c>
      <c r="J17">
        <v>-1.7</v>
      </c>
      <c r="K17">
        <v>0.8</v>
      </c>
      <c r="L17">
        <v>67</v>
      </c>
    </row>
    <row r="18" spans="1:12" ht="12.75">
      <c r="A18">
        <v>709</v>
      </c>
      <c r="B18" s="10">
        <v>39916</v>
      </c>
      <c r="D18">
        <v>32.5</v>
      </c>
      <c r="G18">
        <v>35.4</v>
      </c>
      <c r="H18">
        <v>-0.8</v>
      </c>
      <c r="I18">
        <v>4.1</v>
      </c>
      <c r="J18">
        <v>-2.5</v>
      </c>
      <c r="K18">
        <v>0</v>
      </c>
      <c r="L18">
        <v>70</v>
      </c>
    </row>
    <row r="19" spans="1:12" ht="12.75">
      <c r="A19">
        <v>709</v>
      </c>
      <c r="B19" s="10">
        <v>39917</v>
      </c>
      <c r="D19">
        <v>32.7</v>
      </c>
      <c r="G19">
        <v>35.4</v>
      </c>
      <c r="H19">
        <v>-0.8</v>
      </c>
      <c r="I19">
        <v>7</v>
      </c>
      <c r="J19">
        <v>-3.4</v>
      </c>
      <c r="K19">
        <v>1.1</v>
      </c>
      <c r="L19">
        <v>64</v>
      </c>
    </row>
    <row r="20" spans="1:12" ht="12.75">
      <c r="A20">
        <v>709</v>
      </c>
      <c r="B20" s="10">
        <v>39918</v>
      </c>
      <c r="D20">
        <v>32.4</v>
      </c>
      <c r="G20">
        <v>35.4</v>
      </c>
      <c r="H20">
        <v>4.9</v>
      </c>
      <c r="I20">
        <v>6.8</v>
      </c>
      <c r="J20">
        <v>-2.7</v>
      </c>
      <c r="K20">
        <v>3.7</v>
      </c>
      <c r="L20">
        <v>65</v>
      </c>
    </row>
    <row r="21" spans="1:12" ht="12.75">
      <c r="A21">
        <v>709</v>
      </c>
      <c r="B21" s="10">
        <v>39919</v>
      </c>
      <c r="D21">
        <v>32.3</v>
      </c>
      <c r="G21">
        <v>35.4</v>
      </c>
      <c r="H21">
        <v>-2.1</v>
      </c>
      <c r="I21">
        <v>11.9</v>
      </c>
      <c r="J21">
        <v>-2.3</v>
      </c>
      <c r="K21">
        <v>5.3</v>
      </c>
      <c r="L21">
        <v>63</v>
      </c>
    </row>
    <row r="22" spans="1:12" ht="12.75">
      <c r="A22">
        <v>709</v>
      </c>
      <c r="B22" s="10">
        <v>39920</v>
      </c>
      <c r="D22">
        <v>32.7</v>
      </c>
      <c r="G22">
        <v>36.2</v>
      </c>
      <c r="H22">
        <v>-3.9</v>
      </c>
      <c r="I22">
        <v>-0.9</v>
      </c>
      <c r="J22">
        <v>-5.1</v>
      </c>
      <c r="K22">
        <v>-3.7</v>
      </c>
      <c r="L22">
        <v>66</v>
      </c>
    </row>
    <row r="23" spans="1:12" ht="12.75">
      <c r="A23">
        <v>709</v>
      </c>
      <c r="B23" s="10">
        <v>39921</v>
      </c>
      <c r="D23">
        <v>32.7</v>
      </c>
      <c r="G23">
        <v>36.2</v>
      </c>
      <c r="H23">
        <v>-3.3</v>
      </c>
      <c r="I23">
        <v>3.1</v>
      </c>
      <c r="J23">
        <v>-4</v>
      </c>
      <c r="K23">
        <v>-1.5</v>
      </c>
      <c r="L23">
        <v>69</v>
      </c>
    </row>
    <row r="24" spans="1:12" ht="12.75">
      <c r="A24">
        <v>709</v>
      </c>
      <c r="B24" s="10">
        <v>39922</v>
      </c>
      <c r="D24">
        <v>32.8</v>
      </c>
      <c r="G24">
        <v>36.2</v>
      </c>
      <c r="H24">
        <v>-5.9</v>
      </c>
      <c r="I24">
        <v>1</v>
      </c>
      <c r="J24">
        <v>-6.6</v>
      </c>
      <c r="K24">
        <v>-2.5</v>
      </c>
      <c r="L24">
        <v>62</v>
      </c>
    </row>
    <row r="25" spans="1:12" ht="12.75">
      <c r="A25">
        <v>709</v>
      </c>
      <c r="B25" s="10">
        <v>39923</v>
      </c>
      <c r="D25">
        <v>32.8</v>
      </c>
      <c r="G25">
        <v>36.2</v>
      </c>
      <c r="H25">
        <v>0.7</v>
      </c>
      <c r="I25">
        <v>6.9</v>
      </c>
      <c r="J25">
        <v>-7.3</v>
      </c>
      <c r="K25">
        <v>0.7</v>
      </c>
      <c r="L25">
        <v>68</v>
      </c>
    </row>
    <row r="26" spans="1:12" ht="12.75">
      <c r="A26" s="11">
        <v>709</v>
      </c>
      <c r="B26" s="12">
        <v>39924</v>
      </c>
      <c r="C26" s="11"/>
      <c r="D26" s="11">
        <v>32.8</v>
      </c>
      <c r="E26" s="11"/>
      <c r="F26" s="11"/>
      <c r="G26" s="11">
        <v>36.2</v>
      </c>
      <c r="H26" s="11">
        <v>1.6</v>
      </c>
      <c r="I26" s="11">
        <v>11.5</v>
      </c>
      <c r="J26" s="11">
        <v>-2</v>
      </c>
      <c r="K26" s="11">
        <v>4.6</v>
      </c>
      <c r="L26" s="11">
        <v>65</v>
      </c>
    </row>
    <row r="27" spans="1:13" ht="12.75">
      <c r="A27">
        <v>709</v>
      </c>
      <c r="B27" s="10">
        <v>39925</v>
      </c>
      <c r="D27">
        <v>32.1</v>
      </c>
      <c r="E27">
        <f>D26-D27</f>
        <v>0.6999999999999957</v>
      </c>
      <c r="G27">
        <v>36.2</v>
      </c>
      <c r="H27">
        <v>4.5</v>
      </c>
      <c r="I27">
        <v>13.1</v>
      </c>
      <c r="J27">
        <v>-0.1</v>
      </c>
      <c r="K27">
        <v>6.1</v>
      </c>
      <c r="L27">
        <v>63</v>
      </c>
      <c r="M27">
        <f>L26-L27</f>
        <v>2</v>
      </c>
    </row>
    <row r="28" spans="1:13" ht="12.75">
      <c r="A28">
        <v>709</v>
      </c>
      <c r="B28" s="10">
        <v>39926</v>
      </c>
      <c r="D28">
        <v>31.2</v>
      </c>
      <c r="E28">
        <f aca="true" t="shared" si="0" ref="E28:E66">D27-D28</f>
        <v>0.9000000000000021</v>
      </c>
      <c r="G28">
        <v>36.2</v>
      </c>
      <c r="H28">
        <v>4.2</v>
      </c>
      <c r="I28">
        <v>13.9</v>
      </c>
      <c r="J28">
        <v>0.7</v>
      </c>
      <c r="K28">
        <v>6.9</v>
      </c>
      <c r="L28">
        <v>61</v>
      </c>
      <c r="M28">
        <f aca="true" t="shared" si="1" ref="M28:M63">L27-L28</f>
        <v>2</v>
      </c>
    </row>
    <row r="29" spans="1:13" ht="12.75">
      <c r="A29">
        <v>709</v>
      </c>
      <c r="B29" s="10">
        <v>39927</v>
      </c>
      <c r="D29">
        <v>30.4</v>
      </c>
      <c r="E29">
        <f t="shared" si="0"/>
        <v>0.8000000000000007</v>
      </c>
      <c r="G29">
        <v>36.2</v>
      </c>
      <c r="H29">
        <v>8.6</v>
      </c>
      <c r="I29">
        <v>14.7</v>
      </c>
      <c r="J29">
        <v>0.7</v>
      </c>
      <c r="K29">
        <v>8.8</v>
      </c>
      <c r="L29">
        <v>60</v>
      </c>
      <c r="M29">
        <f t="shared" si="1"/>
        <v>1</v>
      </c>
    </row>
    <row r="30" spans="1:13" ht="12.75">
      <c r="A30">
        <v>709</v>
      </c>
      <c r="B30" s="10">
        <v>39928</v>
      </c>
      <c r="D30">
        <v>29.8</v>
      </c>
      <c r="E30">
        <f t="shared" si="0"/>
        <v>0.5999999999999979</v>
      </c>
      <c r="G30">
        <v>36.2</v>
      </c>
      <c r="H30">
        <v>2.8</v>
      </c>
      <c r="I30">
        <v>11.2</v>
      </c>
      <c r="J30">
        <v>2.8</v>
      </c>
      <c r="K30">
        <v>7.9</v>
      </c>
      <c r="L30">
        <v>58</v>
      </c>
      <c r="M30">
        <f t="shared" si="1"/>
        <v>2</v>
      </c>
    </row>
    <row r="31" spans="1:13" ht="12.75">
      <c r="A31">
        <v>709</v>
      </c>
      <c r="B31" s="10">
        <v>39929</v>
      </c>
      <c r="D31">
        <v>29.4</v>
      </c>
      <c r="E31">
        <f t="shared" si="0"/>
        <v>0.40000000000000213</v>
      </c>
      <c r="F31">
        <f>+AVERAGE(E27:E31)</f>
        <v>0.6799999999999997</v>
      </c>
      <c r="G31">
        <v>36.4</v>
      </c>
      <c r="H31">
        <v>-2.8</v>
      </c>
      <c r="I31">
        <v>11.3</v>
      </c>
      <c r="J31">
        <v>-2.8</v>
      </c>
      <c r="K31">
        <v>4.1</v>
      </c>
      <c r="L31">
        <v>59</v>
      </c>
      <c r="M31">
        <f t="shared" si="1"/>
        <v>-1</v>
      </c>
    </row>
    <row r="32" spans="1:13" ht="12.75">
      <c r="A32">
        <v>709</v>
      </c>
      <c r="B32" s="10">
        <v>39930</v>
      </c>
      <c r="D32">
        <v>29.8</v>
      </c>
      <c r="E32">
        <f t="shared" si="0"/>
        <v>-0.40000000000000213</v>
      </c>
      <c r="F32">
        <f aca="true" t="shared" si="2" ref="F32:F66">+AVERAGE(E28:E32)</f>
        <v>0.46000000000000013</v>
      </c>
      <c r="G32">
        <v>37.2</v>
      </c>
      <c r="H32">
        <v>-5.3</v>
      </c>
      <c r="I32">
        <v>4.1</v>
      </c>
      <c r="J32">
        <v>-5.3</v>
      </c>
      <c r="K32">
        <v>-2.3</v>
      </c>
      <c r="L32">
        <v>61</v>
      </c>
      <c r="M32">
        <f t="shared" si="1"/>
        <v>-2</v>
      </c>
    </row>
    <row r="33" spans="1:13" ht="12.75">
      <c r="A33">
        <v>709</v>
      </c>
      <c r="B33" s="10">
        <v>39931</v>
      </c>
      <c r="D33">
        <v>30</v>
      </c>
      <c r="E33">
        <f t="shared" si="0"/>
        <v>-0.1999999999999993</v>
      </c>
      <c r="F33">
        <f t="shared" si="2"/>
        <v>0.23999999999999985</v>
      </c>
      <c r="G33">
        <v>37.4</v>
      </c>
      <c r="H33">
        <v>1.7</v>
      </c>
      <c r="I33">
        <v>5.2</v>
      </c>
      <c r="J33">
        <v>-6.2</v>
      </c>
      <c r="K33">
        <v>-1.3</v>
      </c>
      <c r="L33">
        <v>57</v>
      </c>
      <c r="M33">
        <f t="shared" si="1"/>
        <v>4</v>
      </c>
    </row>
    <row r="34" spans="1:13" ht="12.75">
      <c r="A34">
        <v>709</v>
      </c>
      <c r="B34" s="10">
        <v>39932</v>
      </c>
      <c r="D34">
        <v>29.7</v>
      </c>
      <c r="E34">
        <f t="shared" si="0"/>
        <v>0.3000000000000007</v>
      </c>
      <c r="F34">
        <f t="shared" si="2"/>
        <v>0.13999999999999985</v>
      </c>
      <c r="G34">
        <v>37.4</v>
      </c>
      <c r="H34">
        <v>6.1</v>
      </c>
      <c r="I34">
        <v>13.4</v>
      </c>
      <c r="J34">
        <v>-8.7</v>
      </c>
      <c r="K34">
        <v>6.3</v>
      </c>
      <c r="L34">
        <v>58</v>
      </c>
      <c r="M34">
        <f t="shared" si="1"/>
        <v>-1</v>
      </c>
    </row>
    <row r="35" spans="1:13" ht="12.75">
      <c r="A35">
        <v>709</v>
      </c>
      <c r="B35" s="10">
        <v>39933</v>
      </c>
      <c r="D35">
        <v>29.3</v>
      </c>
      <c r="E35">
        <f t="shared" si="0"/>
        <v>0.3999999999999986</v>
      </c>
      <c r="F35">
        <f t="shared" si="2"/>
        <v>0.1</v>
      </c>
      <c r="G35">
        <v>37.4</v>
      </c>
      <c r="H35">
        <v>0.1</v>
      </c>
      <c r="I35">
        <v>12.6</v>
      </c>
      <c r="J35">
        <v>-0.5</v>
      </c>
      <c r="K35">
        <v>5.9</v>
      </c>
      <c r="L35">
        <v>52</v>
      </c>
      <c r="M35">
        <f t="shared" si="1"/>
        <v>6</v>
      </c>
    </row>
    <row r="36" spans="1:13" ht="12.75">
      <c r="A36">
        <v>709</v>
      </c>
      <c r="B36" s="10">
        <v>39934</v>
      </c>
      <c r="D36">
        <v>28.4</v>
      </c>
      <c r="E36">
        <f t="shared" si="0"/>
        <v>0.9000000000000021</v>
      </c>
      <c r="F36">
        <f t="shared" si="2"/>
        <v>0.2</v>
      </c>
      <c r="G36">
        <v>37.4</v>
      </c>
      <c r="H36">
        <v>2.3</v>
      </c>
      <c r="I36">
        <v>13.4</v>
      </c>
      <c r="J36">
        <v>-1.6</v>
      </c>
      <c r="K36">
        <v>5.9</v>
      </c>
      <c r="L36">
        <v>53</v>
      </c>
      <c r="M36">
        <f t="shared" si="1"/>
        <v>-1</v>
      </c>
    </row>
    <row r="37" spans="1:13" ht="12.75">
      <c r="A37">
        <v>709</v>
      </c>
      <c r="B37" s="10">
        <v>39935</v>
      </c>
      <c r="D37">
        <v>28</v>
      </c>
      <c r="E37">
        <f t="shared" si="0"/>
        <v>0.3999999999999986</v>
      </c>
      <c r="F37">
        <f t="shared" si="2"/>
        <v>0.36000000000000015</v>
      </c>
      <c r="G37">
        <v>37.4</v>
      </c>
      <c r="H37">
        <v>2.4</v>
      </c>
      <c r="I37">
        <v>8.3</v>
      </c>
      <c r="J37">
        <v>1.8</v>
      </c>
      <c r="K37">
        <v>4</v>
      </c>
      <c r="L37">
        <v>51</v>
      </c>
      <c r="M37">
        <f t="shared" si="1"/>
        <v>2</v>
      </c>
    </row>
    <row r="38" spans="1:13" ht="12.75">
      <c r="A38">
        <v>709</v>
      </c>
      <c r="B38" s="10">
        <v>39936</v>
      </c>
      <c r="D38">
        <v>28.4</v>
      </c>
      <c r="E38">
        <f t="shared" si="0"/>
        <v>-0.3999999999999986</v>
      </c>
      <c r="F38">
        <f t="shared" si="2"/>
        <v>0.3200000000000003</v>
      </c>
      <c r="G38">
        <v>38.4</v>
      </c>
      <c r="H38">
        <v>0.5</v>
      </c>
      <c r="I38">
        <v>6.2</v>
      </c>
      <c r="J38">
        <v>0.4</v>
      </c>
      <c r="K38">
        <v>2.6</v>
      </c>
      <c r="L38">
        <v>45</v>
      </c>
      <c r="M38">
        <f t="shared" si="1"/>
        <v>6</v>
      </c>
    </row>
    <row r="39" spans="1:13" ht="12.75">
      <c r="A39">
        <v>709</v>
      </c>
      <c r="B39" s="10">
        <v>39937</v>
      </c>
      <c r="D39">
        <v>28.3</v>
      </c>
      <c r="E39">
        <f t="shared" si="0"/>
        <v>0.09999999999999787</v>
      </c>
      <c r="F39">
        <f t="shared" si="2"/>
        <v>0.2799999999999997</v>
      </c>
      <c r="G39">
        <v>38.6</v>
      </c>
      <c r="H39">
        <v>1.5</v>
      </c>
      <c r="I39">
        <v>5.1</v>
      </c>
      <c r="J39">
        <v>-0.6</v>
      </c>
      <c r="K39">
        <v>1.4</v>
      </c>
      <c r="L39">
        <v>54</v>
      </c>
      <c r="M39">
        <f t="shared" si="1"/>
        <v>-9</v>
      </c>
    </row>
    <row r="40" spans="1:13" ht="12.75">
      <c r="A40">
        <v>709</v>
      </c>
      <c r="B40" s="10">
        <v>39938</v>
      </c>
      <c r="D40">
        <v>28.7</v>
      </c>
      <c r="E40">
        <f t="shared" si="0"/>
        <v>-0.3999999999999986</v>
      </c>
      <c r="F40">
        <f t="shared" si="2"/>
        <v>0.12000000000000029</v>
      </c>
      <c r="G40">
        <v>39.1</v>
      </c>
      <c r="H40">
        <v>1.2</v>
      </c>
      <c r="I40">
        <v>6.1</v>
      </c>
      <c r="J40">
        <v>-1.3</v>
      </c>
      <c r="K40">
        <v>1.5</v>
      </c>
      <c r="L40">
        <v>58</v>
      </c>
      <c r="M40">
        <f t="shared" si="1"/>
        <v>-4</v>
      </c>
    </row>
    <row r="41" spans="1:13" ht="12.75">
      <c r="A41">
        <v>709</v>
      </c>
      <c r="B41" s="10">
        <v>39939</v>
      </c>
      <c r="D41">
        <v>28.7</v>
      </c>
      <c r="E41">
        <f t="shared" si="0"/>
        <v>0</v>
      </c>
      <c r="F41">
        <f t="shared" si="2"/>
        <v>-0.060000000000000143</v>
      </c>
      <c r="G41">
        <v>39.2</v>
      </c>
      <c r="H41">
        <v>1</v>
      </c>
      <c r="I41">
        <v>8.2</v>
      </c>
      <c r="J41">
        <v>0.7</v>
      </c>
      <c r="K41">
        <v>3.4</v>
      </c>
      <c r="L41">
        <v>58</v>
      </c>
      <c r="M41">
        <f t="shared" si="1"/>
        <v>0</v>
      </c>
    </row>
    <row r="42" spans="1:13" ht="12.75">
      <c r="A42">
        <v>709</v>
      </c>
      <c r="B42" s="10">
        <v>39940</v>
      </c>
      <c r="D42">
        <v>28</v>
      </c>
      <c r="E42">
        <f t="shared" si="0"/>
        <v>0.6999999999999993</v>
      </c>
      <c r="F42">
        <f t="shared" si="2"/>
        <v>0</v>
      </c>
      <c r="G42">
        <v>39.2</v>
      </c>
      <c r="H42">
        <v>3</v>
      </c>
      <c r="I42">
        <v>14.8</v>
      </c>
      <c r="J42">
        <v>1</v>
      </c>
      <c r="K42">
        <v>7.3</v>
      </c>
      <c r="L42">
        <v>49</v>
      </c>
      <c r="M42">
        <f t="shared" si="1"/>
        <v>9</v>
      </c>
    </row>
    <row r="43" spans="1:13" ht="12.75">
      <c r="A43">
        <v>709</v>
      </c>
      <c r="B43" s="10">
        <v>39941</v>
      </c>
      <c r="D43">
        <v>26.5</v>
      </c>
      <c r="E43">
        <f t="shared" si="0"/>
        <v>1.5</v>
      </c>
      <c r="F43">
        <f t="shared" si="2"/>
        <v>0.3799999999999997</v>
      </c>
      <c r="G43">
        <v>39.2</v>
      </c>
      <c r="H43">
        <v>1.9</v>
      </c>
      <c r="I43">
        <v>13.8</v>
      </c>
      <c r="J43">
        <v>1.3</v>
      </c>
      <c r="K43">
        <v>6.4</v>
      </c>
      <c r="L43">
        <v>40</v>
      </c>
      <c r="M43">
        <f t="shared" si="1"/>
        <v>9</v>
      </c>
    </row>
    <row r="44" spans="1:13" ht="12.75">
      <c r="A44">
        <v>709</v>
      </c>
      <c r="B44" s="10">
        <v>39942</v>
      </c>
      <c r="D44">
        <v>26</v>
      </c>
      <c r="E44">
        <f t="shared" si="0"/>
        <v>0.5</v>
      </c>
      <c r="F44">
        <f t="shared" si="2"/>
        <v>0.46000000000000013</v>
      </c>
      <c r="G44">
        <v>39.2</v>
      </c>
      <c r="H44">
        <v>-1.2</v>
      </c>
      <c r="I44">
        <v>8.1</v>
      </c>
      <c r="J44">
        <v>-1.8</v>
      </c>
      <c r="K44">
        <v>2</v>
      </c>
      <c r="L44">
        <v>46</v>
      </c>
      <c r="M44">
        <f t="shared" si="1"/>
        <v>-6</v>
      </c>
    </row>
    <row r="45" spans="1:13" ht="12.75">
      <c r="A45">
        <v>709</v>
      </c>
      <c r="B45" s="10">
        <v>39943</v>
      </c>
      <c r="D45">
        <v>24.8</v>
      </c>
      <c r="E45">
        <f t="shared" si="0"/>
        <v>1.1999999999999993</v>
      </c>
      <c r="F45">
        <f t="shared" si="2"/>
        <v>0.7799999999999997</v>
      </c>
      <c r="G45">
        <v>39.2</v>
      </c>
      <c r="H45">
        <v>1</v>
      </c>
      <c r="I45">
        <v>9</v>
      </c>
      <c r="J45">
        <v>-3.4</v>
      </c>
      <c r="K45">
        <v>2.9</v>
      </c>
      <c r="L45">
        <v>43</v>
      </c>
      <c r="M45">
        <f t="shared" si="1"/>
        <v>3</v>
      </c>
    </row>
    <row r="46" spans="1:13" ht="12.75">
      <c r="A46">
        <v>709</v>
      </c>
      <c r="B46" s="10">
        <v>39944</v>
      </c>
      <c r="D46">
        <v>23.8</v>
      </c>
      <c r="E46">
        <f t="shared" si="0"/>
        <v>1</v>
      </c>
      <c r="F46">
        <f t="shared" si="2"/>
        <v>0.9799999999999998</v>
      </c>
      <c r="G46">
        <v>39.2</v>
      </c>
      <c r="H46">
        <v>2.2</v>
      </c>
      <c r="I46">
        <v>10.6</v>
      </c>
      <c r="J46">
        <v>-0.2</v>
      </c>
      <c r="K46">
        <v>4.3</v>
      </c>
      <c r="L46">
        <v>44</v>
      </c>
      <c r="M46">
        <f t="shared" si="1"/>
        <v>-1</v>
      </c>
    </row>
    <row r="47" spans="1:13" ht="12.75">
      <c r="A47">
        <v>709</v>
      </c>
      <c r="B47" s="10">
        <v>39945</v>
      </c>
      <c r="D47">
        <v>22</v>
      </c>
      <c r="E47">
        <f t="shared" si="0"/>
        <v>1.8000000000000007</v>
      </c>
      <c r="F47">
        <f t="shared" si="2"/>
        <v>1.2</v>
      </c>
      <c r="G47">
        <v>39.2</v>
      </c>
      <c r="H47">
        <v>5.4</v>
      </c>
      <c r="I47">
        <v>16.1</v>
      </c>
      <c r="J47">
        <v>-0.7</v>
      </c>
      <c r="K47">
        <v>8.2</v>
      </c>
      <c r="L47">
        <v>40</v>
      </c>
      <c r="M47">
        <f t="shared" si="1"/>
        <v>4</v>
      </c>
    </row>
    <row r="48" spans="1:13" ht="12.75">
      <c r="A48">
        <v>709</v>
      </c>
      <c r="B48" s="10">
        <v>39946</v>
      </c>
      <c r="D48">
        <v>20.9</v>
      </c>
      <c r="E48">
        <f t="shared" si="0"/>
        <v>1.1000000000000014</v>
      </c>
      <c r="F48">
        <f t="shared" si="2"/>
        <v>1.1200000000000003</v>
      </c>
      <c r="G48">
        <v>39.2</v>
      </c>
      <c r="H48">
        <v>3.4</v>
      </c>
      <c r="I48">
        <v>14.9</v>
      </c>
      <c r="J48">
        <v>2.5</v>
      </c>
      <c r="K48">
        <v>8.9</v>
      </c>
      <c r="L48">
        <v>38</v>
      </c>
      <c r="M48">
        <f t="shared" si="1"/>
        <v>2</v>
      </c>
    </row>
    <row r="49" spans="1:13" ht="12.75">
      <c r="A49">
        <v>709</v>
      </c>
      <c r="B49" s="10">
        <v>39947</v>
      </c>
      <c r="D49">
        <v>20.3</v>
      </c>
      <c r="E49">
        <f t="shared" si="0"/>
        <v>0.5999999999999979</v>
      </c>
      <c r="F49">
        <f t="shared" si="2"/>
        <v>1.14</v>
      </c>
      <c r="G49">
        <v>39.2</v>
      </c>
      <c r="H49">
        <v>1.1</v>
      </c>
      <c r="I49">
        <v>5.6</v>
      </c>
      <c r="J49">
        <v>-1.5</v>
      </c>
      <c r="K49">
        <v>1.7</v>
      </c>
      <c r="L49">
        <v>32</v>
      </c>
      <c r="M49">
        <f t="shared" si="1"/>
        <v>6</v>
      </c>
    </row>
    <row r="50" spans="1:13" ht="12.75">
      <c r="A50">
        <v>709</v>
      </c>
      <c r="B50" s="10">
        <v>39948</v>
      </c>
      <c r="D50">
        <v>19.1</v>
      </c>
      <c r="E50">
        <f t="shared" si="0"/>
        <v>1.1999999999999993</v>
      </c>
      <c r="F50">
        <f t="shared" si="2"/>
        <v>1.14</v>
      </c>
      <c r="G50">
        <v>39.2</v>
      </c>
      <c r="H50">
        <v>4.2</v>
      </c>
      <c r="I50">
        <v>12.2</v>
      </c>
      <c r="J50">
        <v>-0.1</v>
      </c>
      <c r="K50">
        <v>6.7</v>
      </c>
      <c r="L50">
        <v>29</v>
      </c>
      <c r="M50">
        <f t="shared" si="1"/>
        <v>3</v>
      </c>
    </row>
    <row r="51" spans="1:13" ht="12.75">
      <c r="A51">
        <v>709</v>
      </c>
      <c r="B51" s="10">
        <v>39949</v>
      </c>
      <c r="D51">
        <v>17.6</v>
      </c>
      <c r="E51">
        <f t="shared" si="0"/>
        <v>1.5</v>
      </c>
      <c r="F51">
        <f t="shared" si="2"/>
        <v>1.2399999999999998</v>
      </c>
      <c r="G51">
        <v>39.2</v>
      </c>
      <c r="H51">
        <v>2.6</v>
      </c>
      <c r="I51">
        <v>11.9</v>
      </c>
      <c r="J51">
        <v>1.9</v>
      </c>
      <c r="K51">
        <v>5.9</v>
      </c>
      <c r="L51">
        <v>25</v>
      </c>
      <c r="M51">
        <f t="shared" si="1"/>
        <v>4</v>
      </c>
    </row>
    <row r="52" spans="1:13" ht="12.75">
      <c r="A52">
        <v>709</v>
      </c>
      <c r="B52" s="10">
        <v>39950</v>
      </c>
      <c r="D52">
        <v>16.1</v>
      </c>
      <c r="E52">
        <f t="shared" si="0"/>
        <v>1.5</v>
      </c>
      <c r="F52">
        <f t="shared" si="2"/>
        <v>1.1799999999999997</v>
      </c>
      <c r="G52">
        <v>39.2</v>
      </c>
      <c r="H52">
        <v>4.5</v>
      </c>
      <c r="I52">
        <v>13.4</v>
      </c>
      <c r="J52">
        <v>0.5</v>
      </c>
      <c r="K52">
        <v>7.1</v>
      </c>
      <c r="L52">
        <v>24</v>
      </c>
      <c r="M52">
        <f t="shared" si="1"/>
        <v>1</v>
      </c>
    </row>
    <row r="53" spans="1:13" ht="12.75">
      <c r="A53">
        <v>709</v>
      </c>
      <c r="B53" s="10">
        <v>39951</v>
      </c>
      <c r="D53">
        <v>14.6</v>
      </c>
      <c r="E53">
        <f t="shared" si="0"/>
        <v>1.5000000000000018</v>
      </c>
      <c r="F53">
        <f t="shared" si="2"/>
        <v>1.2599999999999998</v>
      </c>
      <c r="G53">
        <v>39.2</v>
      </c>
      <c r="H53">
        <v>5.8</v>
      </c>
      <c r="I53">
        <v>16.2</v>
      </c>
      <c r="J53">
        <v>1.6</v>
      </c>
      <c r="K53">
        <v>8.8</v>
      </c>
      <c r="L53">
        <v>16</v>
      </c>
      <c r="M53">
        <f t="shared" si="1"/>
        <v>8</v>
      </c>
    </row>
    <row r="54" spans="1:13" ht="12.75">
      <c r="A54">
        <v>709</v>
      </c>
      <c r="B54" s="10">
        <v>39952</v>
      </c>
      <c r="D54">
        <v>12.8</v>
      </c>
      <c r="E54">
        <f t="shared" si="0"/>
        <v>1.799999999999999</v>
      </c>
      <c r="F54">
        <f t="shared" si="2"/>
        <v>1.5</v>
      </c>
      <c r="G54">
        <v>39.2</v>
      </c>
      <c r="H54">
        <v>12</v>
      </c>
      <c r="I54">
        <v>19.9</v>
      </c>
      <c r="J54">
        <v>2.4</v>
      </c>
      <c r="K54">
        <v>12</v>
      </c>
      <c r="L54">
        <v>16</v>
      </c>
      <c r="M54">
        <f t="shared" si="1"/>
        <v>0</v>
      </c>
    </row>
    <row r="55" spans="1:13" ht="12.75">
      <c r="A55">
        <v>709</v>
      </c>
      <c r="B55" s="10">
        <v>39953</v>
      </c>
      <c r="D55">
        <v>11.2</v>
      </c>
      <c r="E55">
        <f t="shared" si="0"/>
        <v>1.6000000000000014</v>
      </c>
      <c r="F55">
        <f t="shared" si="2"/>
        <v>1.5800000000000005</v>
      </c>
      <c r="G55">
        <v>39.2</v>
      </c>
      <c r="H55">
        <v>6.7</v>
      </c>
      <c r="I55">
        <v>18.4</v>
      </c>
      <c r="J55">
        <v>5.9</v>
      </c>
      <c r="K55">
        <v>11.5</v>
      </c>
      <c r="L55">
        <v>19</v>
      </c>
      <c r="M55">
        <f t="shared" si="1"/>
        <v>-3</v>
      </c>
    </row>
    <row r="56" spans="1:13" ht="12.75">
      <c r="A56">
        <v>709</v>
      </c>
      <c r="B56" s="10">
        <v>39954</v>
      </c>
      <c r="D56">
        <v>9.8</v>
      </c>
      <c r="E56">
        <f t="shared" si="0"/>
        <v>1.3999999999999986</v>
      </c>
      <c r="F56">
        <f t="shared" si="2"/>
        <v>1.56</v>
      </c>
      <c r="G56">
        <v>39.2</v>
      </c>
      <c r="H56">
        <v>5</v>
      </c>
      <c r="I56">
        <v>16.1</v>
      </c>
      <c r="J56">
        <v>4.8</v>
      </c>
      <c r="K56">
        <v>9.1</v>
      </c>
      <c r="L56" s="40">
        <v>17</v>
      </c>
      <c r="M56">
        <f t="shared" si="1"/>
        <v>2</v>
      </c>
    </row>
    <row r="57" spans="1:13" ht="12.75">
      <c r="A57">
        <v>709</v>
      </c>
      <c r="B57" s="10">
        <v>39955</v>
      </c>
      <c r="D57">
        <v>8.8</v>
      </c>
      <c r="E57">
        <f t="shared" si="0"/>
        <v>1</v>
      </c>
      <c r="F57">
        <f t="shared" si="2"/>
        <v>1.4600000000000002</v>
      </c>
      <c r="G57">
        <v>39.2</v>
      </c>
      <c r="H57">
        <v>4.9</v>
      </c>
      <c r="I57">
        <v>14.5</v>
      </c>
      <c r="J57">
        <v>2.8</v>
      </c>
      <c r="K57">
        <v>8.4</v>
      </c>
      <c r="L57">
        <v>15</v>
      </c>
      <c r="M57">
        <f t="shared" si="1"/>
        <v>2</v>
      </c>
    </row>
    <row r="58" spans="1:13" ht="12.75">
      <c r="A58">
        <v>709</v>
      </c>
      <c r="B58" s="10">
        <v>39956</v>
      </c>
      <c r="D58">
        <v>7.6</v>
      </c>
      <c r="E58">
        <f t="shared" si="0"/>
        <v>1.200000000000001</v>
      </c>
      <c r="F58">
        <f t="shared" si="2"/>
        <v>1.4</v>
      </c>
      <c r="G58">
        <v>39.2</v>
      </c>
      <c r="H58">
        <v>4.3</v>
      </c>
      <c r="I58">
        <v>14</v>
      </c>
      <c r="J58">
        <v>1.9</v>
      </c>
      <c r="K58">
        <v>8</v>
      </c>
      <c r="L58">
        <v>13</v>
      </c>
      <c r="M58">
        <f t="shared" si="1"/>
        <v>2</v>
      </c>
    </row>
    <row r="59" spans="1:13" ht="12.75">
      <c r="A59">
        <v>709</v>
      </c>
      <c r="B59" s="10">
        <v>39957</v>
      </c>
      <c r="D59">
        <v>6.4</v>
      </c>
      <c r="E59">
        <f t="shared" si="0"/>
        <v>1.1999999999999993</v>
      </c>
      <c r="F59">
        <f t="shared" si="2"/>
        <v>1.28</v>
      </c>
      <c r="G59">
        <v>39.4</v>
      </c>
      <c r="H59">
        <v>5.7</v>
      </c>
      <c r="I59">
        <v>13.2</v>
      </c>
      <c r="J59">
        <v>3.1</v>
      </c>
      <c r="K59">
        <v>6.6</v>
      </c>
      <c r="L59">
        <v>3</v>
      </c>
      <c r="M59">
        <f t="shared" si="1"/>
        <v>10</v>
      </c>
    </row>
    <row r="60" spans="1:13" ht="12.75">
      <c r="A60">
        <v>709</v>
      </c>
      <c r="B60" s="10">
        <v>39958</v>
      </c>
      <c r="D60">
        <v>5.4</v>
      </c>
      <c r="E60">
        <f t="shared" si="0"/>
        <v>1</v>
      </c>
      <c r="F60">
        <f t="shared" si="2"/>
        <v>1.1599999999999997</v>
      </c>
      <c r="G60">
        <v>39.6</v>
      </c>
      <c r="H60">
        <v>3</v>
      </c>
      <c r="I60">
        <v>10.5</v>
      </c>
      <c r="J60">
        <v>3</v>
      </c>
      <c r="K60">
        <v>6.1</v>
      </c>
      <c r="L60">
        <v>11</v>
      </c>
      <c r="M60">
        <f t="shared" si="1"/>
        <v>-8</v>
      </c>
    </row>
    <row r="61" spans="1:13" ht="12.75">
      <c r="A61">
        <v>709</v>
      </c>
      <c r="B61" s="10">
        <v>39959</v>
      </c>
      <c r="D61">
        <v>4.5</v>
      </c>
      <c r="E61">
        <f t="shared" si="0"/>
        <v>0.9000000000000004</v>
      </c>
      <c r="F61">
        <f t="shared" si="2"/>
        <v>1.06</v>
      </c>
      <c r="G61">
        <v>39.9</v>
      </c>
      <c r="H61">
        <v>2.8</v>
      </c>
      <c r="I61">
        <v>8.1</v>
      </c>
      <c r="J61">
        <v>2.8</v>
      </c>
      <c r="K61">
        <v>4.4</v>
      </c>
      <c r="L61">
        <v>10</v>
      </c>
      <c r="M61">
        <f t="shared" si="1"/>
        <v>1</v>
      </c>
    </row>
    <row r="62" spans="1:13" ht="12.75">
      <c r="A62">
        <v>709</v>
      </c>
      <c r="B62" s="10">
        <v>39960</v>
      </c>
      <c r="D62">
        <v>3.6</v>
      </c>
      <c r="E62">
        <f t="shared" si="0"/>
        <v>0.8999999999999999</v>
      </c>
      <c r="F62" s="40">
        <f t="shared" si="2"/>
        <v>1.0400000000000003</v>
      </c>
      <c r="G62">
        <v>40</v>
      </c>
      <c r="H62">
        <v>0.4</v>
      </c>
      <c r="I62">
        <v>9.7</v>
      </c>
      <c r="J62">
        <v>0.4</v>
      </c>
      <c r="K62">
        <v>3.9</v>
      </c>
      <c r="L62">
        <v>7</v>
      </c>
      <c r="M62">
        <f t="shared" si="1"/>
        <v>3</v>
      </c>
    </row>
    <row r="63" spans="1:13" ht="12.75">
      <c r="A63">
        <v>709</v>
      </c>
      <c r="B63" s="10">
        <v>39961</v>
      </c>
      <c r="D63">
        <v>2.3</v>
      </c>
      <c r="E63">
        <f t="shared" si="0"/>
        <v>1.3000000000000003</v>
      </c>
      <c r="F63" s="40">
        <f t="shared" si="2"/>
        <v>1.06</v>
      </c>
      <c r="G63">
        <v>40</v>
      </c>
      <c r="H63">
        <v>1.6</v>
      </c>
      <c r="I63">
        <v>11.6</v>
      </c>
      <c r="J63">
        <v>-0.6</v>
      </c>
      <c r="K63">
        <v>5.1</v>
      </c>
      <c r="L63">
        <v>5</v>
      </c>
      <c r="M63">
        <f t="shared" si="1"/>
        <v>2</v>
      </c>
    </row>
    <row r="64" spans="1:13" ht="12.75">
      <c r="A64">
        <v>709</v>
      </c>
      <c r="B64" s="10">
        <v>39962</v>
      </c>
      <c r="D64">
        <v>1.4</v>
      </c>
      <c r="E64">
        <f t="shared" si="0"/>
        <v>0.8999999999999999</v>
      </c>
      <c r="F64" s="40">
        <f t="shared" si="2"/>
        <v>1</v>
      </c>
      <c r="G64">
        <v>40</v>
      </c>
      <c r="H64">
        <v>3</v>
      </c>
      <c r="I64">
        <v>37.7</v>
      </c>
      <c r="J64">
        <v>1.2</v>
      </c>
      <c r="K64">
        <v>7.7</v>
      </c>
      <c r="L64">
        <v>-8</v>
      </c>
      <c r="M64">
        <v>5</v>
      </c>
    </row>
    <row r="65" spans="1:12" ht="12.75">
      <c r="A65">
        <v>709</v>
      </c>
      <c r="B65" s="10">
        <v>39963</v>
      </c>
      <c r="D65">
        <v>0.7</v>
      </c>
      <c r="E65">
        <f t="shared" si="0"/>
        <v>0.7</v>
      </c>
      <c r="F65" s="40">
        <f t="shared" si="2"/>
        <v>0.9400000000000001</v>
      </c>
      <c r="G65">
        <v>40</v>
      </c>
      <c r="H65">
        <v>3.5</v>
      </c>
      <c r="I65">
        <v>22.5</v>
      </c>
      <c r="J65">
        <v>1</v>
      </c>
      <c r="K65">
        <v>7.9</v>
      </c>
      <c r="L65">
        <v>-8</v>
      </c>
    </row>
    <row r="66" spans="1:13" ht="12.75">
      <c r="A66" s="9">
        <v>709</v>
      </c>
      <c r="B66" s="13">
        <v>39964</v>
      </c>
      <c r="C66" s="9"/>
      <c r="D66" s="9">
        <v>0</v>
      </c>
      <c r="E66" s="9">
        <f t="shared" si="0"/>
        <v>0.7</v>
      </c>
      <c r="F66" s="41">
        <f t="shared" si="2"/>
        <v>0.9</v>
      </c>
      <c r="G66" s="9">
        <v>40</v>
      </c>
      <c r="H66" s="9">
        <v>3.4</v>
      </c>
      <c r="I66" s="9">
        <v>15.9</v>
      </c>
      <c r="J66" s="9">
        <v>1.1</v>
      </c>
      <c r="K66" s="9">
        <v>8.1</v>
      </c>
      <c r="L66" s="9">
        <v>-6</v>
      </c>
      <c r="M66" s="9"/>
    </row>
    <row r="67" spans="4:13" ht="12.75">
      <c r="D67" s="14" t="s">
        <v>48</v>
      </c>
      <c r="E67" s="15">
        <f>AVERAGE(E27:E66)</f>
        <v>0.82</v>
      </c>
      <c r="F67" s="15">
        <f>AVERAGE(F27:F66)</f>
        <v>0.8238888888888888</v>
      </c>
      <c r="G67">
        <f>G66-G26</f>
        <v>3.799999999999997</v>
      </c>
      <c r="H67" t="s">
        <v>31</v>
      </c>
      <c r="J67" s="14" t="s">
        <v>32</v>
      </c>
      <c r="K67" s="16">
        <f>AVERAGE(K26:K66)</f>
        <v>5.726829268292684</v>
      </c>
      <c r="L67" s="14" t="s">
        <v>33</v>
      </c>
      <c r="M67" s="17">
        <f>AVERAGE(M18:M65)</f>
        <v>1.7105263157894737</v>
      </c>
    </row>
    <row r="68" spans="4:7" ht="12.75">
      <c r="D68" s="14" t="s">
        <v>49</v>
      </c>
      <c r="E68" s="18">
        <f>MAX(E27:E66)</f>
        <v>1.8000000000000007</v>
      </c>
      <c r="F68" s="18">
        <f>MAX(F27:F66)</f>
        <v>1.5800000000000005</v>
      </c>
      <c r="G68" s="18"/>
    </row>
    <row r="69" spans="4:7" ht="12.75">
      <c r="D69" s="14" t="s">
        <v>35</v>
      </c>
      <c r="E69" s="16">
        <f>COUNT(E27:E66)</f>
        <v>40</v>
      </c>
      <c r="F69" s="16"/>
      <c r="G69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Snow and Avalanche Studies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Landry</dc:creator>
  <cp:keywords/>
  <dc:description/>
  <cp:lastModifiedBy>jeffderry</cp:lastModifiedBy>
  <cp:lastPrinted>2014-04-05T19:05:17Z</cp:lastPrinted>
  <dcterms:created xsi:type="dcterms:W3CDTF">2011-01-19T17:01:33Z</dcterms:created>
  <dcterms:modified xsi:type="dcterms:W3CDTF">2016-07-20T15:24:16Z</dcterms:modified>
  <cp:category/>
  <cp:version/>
  <cp:contentType/>
  <cp:contentStatus/>
</cp:coreProperties>
</file>